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R13" i="2" l="1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M17" i="2" s="1"/>
  <c r="G13" i="2"/>
  <c r="G17" i="2" s="1"/>
  <c r="G19" i="2" s="1"/>
  <c r="F13" i="2"/>
  <c r="F17" i="2" s="1"/>
  <c r="N17" i="2" s="1"/>
  <c r="E13" i="2"/>
  <c r="E17" i="2" s="1"/>
  <c r="E19" i="2" s="1"/>
  <c r="K19" i="2" l="1"/>
  <c r="J19" i="2" s="1"/>
  <c r="J13" i="2"/>
  <c r="O17" i="2"/>
  <c r="L17" i="2"/>
  <c r="J17" i="2"/>
  <c r="F18" i="2"/>
  <c r="F19" i="2" s="1"/>
  <c r="H18" i="2"/>
  <c r="O19" i="2"/>
  <c r="O18" i="2"/>
  <c r="J18" i="2"/>
  <c r="L18" i="2"/>
  <c r="AF13" i="2"/>
  <c r="AQ18" i="1"/>
  <c r="AP18" i="1"/>
  <c r="AO18" i="1"/>
  <c r="AN18" i="1"/>
  <c r="AM18" i="1"/>
  <c r="AL18" i="1"/>
  <c r="AA18" i="1"/>
  <c r="Z18" i="1"/>
  <c r="Y18" i="1"/>
  <c r="X18" i="1"/>
  <c r="W18" i="1"/>
  <c r="V18" i="1"/>
  <c r="U18" i="1"/>
  <c r="N18" i="2" l="1"/>
  <c r="H19" i="2"/>
  <c r="M19" i="2" s="1"/>
  <c r="L19" i="2"/>
  <c r="M18" i="2"/>
  <c r="N19" i="2" l="1"/>
</calcChain>
</file>

<file path=xl/sharedStrings.xml><?xml version="1.0" encoding="utf-8"?>
<sst xmlns="http://schemas.openxmlformats.org/spreadsheetml/2006/main" count="279" uniqueCount="122">
  <si>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</si>
  <si>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</si>
  <si>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</si>
  <si>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</si>
  <si>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</si>
  <si>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</si>
  <si>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</si>
  <si>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</si>
  <si>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</si>
  <si>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</si>
  <si>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</si>
  <si>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</si>
  <si>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</si>
  <si>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</si>
  <si>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</si>
  <si>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</si>
  <si>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</si>
  <si>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</si>
  <si>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</si>
  <si>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</si>
  <si>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</si>
  <si>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</si>
  <si>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</si>
  <si>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</si>
  <si>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</si>
  <si>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</si>
  <si>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</si>
  <si>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</si>
  <si>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</si>
  <si>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</si>
  <si>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</si>
  <si>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</si>
  <si>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</si>
  <si>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Janne Väisänen</t>
  </si>
  <si>
    <t>2.</t>
  </si>
  <si>
    <t>SoJy</t>
  </si>
  <si>
    <t>3.</t>
  </si>
  <si>
    <t>JoMa</t>
  </si>
  <si>
    <t>ykköspesis</t>
  </si>
  <si>
    <t>7.</t>
  </si>
  <si>
    <t>13.07. 2000  SoJy - Kiri  2-0  (10-0, 9-0)</t>
  </si>
  <si>
    <t xml:space="preserve">  19 v   4 kk   7 pv</t>
  </si>
  <si>
    <t>suomensarja</t>
  </si>
  <si>
    <t>6.</t>
  </si>
  <si>
    <t>4.</t>
  </si>
  <si>
    <t>SoJy  2</t>
  </si>
  <si>
    <t>VuVe</t>
  </si>
  <si>
    <t>KuKu</t>
  </si>
  <si>
    <t>Seurat</t>
  </si>
  <si>
    <t>SoJy = Sotkamon Jymy  (1909)</t>
  </si>
  <si>
    <t>JoMa = Joensuun Maila  (1957)</t>
  </si>
  <si>
    <t>VuVe = Vuokatin Veto  (1946)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</si>
  <si>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</si>
  <si>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</si>
  <si>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</si>
  <si>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</si>
  <si>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</si>
  <si>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</si>
  <si>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</si>
  <si>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</si>
  <si>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</si>
  <si>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</si>
  <si>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</si>
  <si>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</si>
  <si>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</si>
  <si>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</si>
  <si>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</si>
  <si>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</si>
  <si>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</si>
  <si>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</si>
  <si>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</si>
  <si>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</si>
  <si>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3k</t>
  </si>
  <si>
    <t>25.06. 1998  Sotkamo</t>
  </si>
  <si>
    <t xml:space="preserve">  2-1  (2-3, 10-4, 1-0)</t>
  </si>
  <si>
    <t>Kari-Pekka Heinonen</t>
  </si>
  <si>
    <t>1351</t>
  </si>
  <si>
    <t xml:space="preserve"> ITÄ - LÄNSI - KORTTI</t>
  </si>
  <si>
    <t>6.3.1981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</si>
  <si>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</si>
  <si>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</si>
  <si>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</si>
  <si>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</si>
  <si>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</si>
  <si>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</si>
  <si>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</si>
  <si>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</si>
  <si>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</si>
  <si>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</si>
  <si>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</si>
  <si>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</si>
  <si>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</si>
  <si>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SMJ</t>
  </si>
  <si>
    <t>3-1  Tahko</t>
  </si>
  <si>
    <t>0-3  KiPa</t>
  </si>
  <si>
    <t>4/8</t>
  </si>
  <si>
    <t>4/6</t>
  </si>
  <si>
    <t>0/2</t>
  </si>
  <si>
    <t>1/1</t>
  </si>
  <si>
    <t>0/1</t>
  </si>
  <si>
    <t xml:space="preserve">      Runkosarja TOP-30</t>
  </si>
  <si>
    <t>Ylempi loppusarja TOP-10</t>
  </si>
  <si>
    <t>Sotkamon Jymy-Pesis  (1998),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</si>
  <si>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</si>
  <si>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</si>
  <si>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</si>
  <si>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</si>
  <si>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</si>
  <si>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</si>
  <si>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</si>
  <si>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</si>
  <si>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</si>
  <si>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SoJy  3</t>
  </si>
  <si>
    <t>****</t>
  </si>
  <si>
    <t>KuKu = Kulhon Kunto  (1949)</t>
  </si>
  <si>
    <t xml:space="preserve"> KATSOJIA YLI 5000</t>
  </si>
  <si>
    <t>38.   06.09. 2000  KiPa - SoJy  2-0,  fin 3/3</t>
  </si>
  <si>
    <t>ENSIMMÄISET RUNKOSARJASSA</t>
  </si>
  <si>
    <t>ENSIMMÄISET PUDOTUSPELEISSÄ</t>
  </si>
  <si>
    <t>YLEISÖ</t>
  </si>
  <si>
    <t>23 v   7 kk   8 pv</t>
  </si>
  <si>
    <t>1.   08.08. 2000  SoJy - SMJ  1-2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</si>
</sst>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2" fillId="4" borderId="6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9" xfId="0" applyNumberFormat="1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6"/>
      <c r="B1" s="2" t="s">
        <v>33</v>
      </c>
      <c r="C1" s="3"/>
      <c r="D1" s="4"/>
      <c r="E1" s="5" t="s">
        <v>78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101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98" t="s">
        <v>81</v>
      </c>
      <c r="AP2" s="14"/>
      <c r="AQ2" s="15"/>
      <c r="AR2" s="44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83</v>
      </c>
      <c r="AH3" s="18" t="s">
        <v>84</v>
      </c>
      <c r="AI3" s="15" t="s">
        <v>85</v>
      </c>
      <c r="AJ3" s="18" t="s">
        <v>86</v>
      </c>
      <c r="AK3" s="23"/>
      <c r="AL3" s="18" t="s">
        <v>23</v>
      </c>
      <c r="AM3" s="18" t="s">
        <v>24</v>
      </c>
      <c r="AN3" s="15" t="s">
        <v>87</v>
      </c>
      <c r="AO3" s="15" t="s">
        <v>30</v>
      </c>
      <c r="AP3" s="17" t="s">
        <v>31</v>
      </c>
      <c r="AQ3" s="18" t="s">
        <v>32</v>
      </c>
      <c r="AR3" s="44"/>
    </row>
    <row r="4" spans="1:44" s="99" customFormat="1" ht="15" customHeight="1" x14ac:dyDescent="0.25">
      <c r="A4" s="97"/>
      <c r="B4" s="24">
        <v>1999</v>
      </c>
      <c r="C4" s="24" t="s">
        <v>34</v>
      </c>
      <c r="D4" s="25" t="s">
        <v>45</v>
      </c>
      <c r="E4" s="24"/>
      <c r="F4" s="26" t="s">
        <v>42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32"/>
      <c r="AA4" s="23">
        <v>0</v>
      </c>
      <c r="AB4" s="18"/>
      <c r="AC4" s="18"/>
      <c r="AD4" s="18"/>
      <c r="AE4" s="18"/>
      <c r="AF4" s="23"/>
      <c r="AG4" s="100"/>
      <c r="AH4" s="100"/>
      <c r="AI4" s="100"/>
      <c r="AJ4" s="100"/>
      <c r="AK4" s="23"/>
      <c r="AL4" s="28"/>
      <c r="AM4" s="100"/>
      <c r="AN4" s="101"/>
      <c r="AO4" s="30"/>
      <c r="AP4" s="31"/>
      <c r="AQ4" s="28"/>
      <c r="AR4" s="44"/>
    </row>
    <row r="5" spans="1:44" s="99" customFormat="1" ht="15" customHeight="1" x14ac:dyDescent="0.25">
      <c r="A5" s="97"/>
      <c r="B5" s="28">
        <v>1999</v>
      </c>
      <c r="C5" s="28"/>
      <c r="D5" s="2"/>
      <c r="E5" s="28"/>
      <c r="F5" s="28"/>
      <c r="G5" s="28"/>
      <c r="H5" s="28"/>
      <c r="I5" s="28"/>
      <c r="J5" s="28"/>
      <c r="K5" s="28"/>
      <c r="L5" s="28"/>
      <c r="M5" s="28"/>
      <c r="N5" s="32"/>
      <c r="O5" s="23"/>
      <c r="P5" s="18"/>
      <c r="Q5" s="18"/>
      <c r="R5" s="18"/>
      <c r="S5" s="18"/>
      <c r="T5" s="23"/>
      <c r="U5" s="28"/>
      <c r="V5" s="28"/>
      <c r="W5" s="28"/>
      <c r="X5" s="28"/>
      <c r="Y5" s="28"/>
      <c r="Z5" s="32"/>
      <c r="AA5" s="23">
        <v>0</v>
      </c>
      <c r="AB5" s="18"/>
      <c r="AC5" s="18"/>
      <c r="AD5" s="18"/>
      <c r="AE5" s="18"/>
      <c r="AF5" s="23"/>
      <c r="AG5" s="100"/>
      <c r="AH5" s="100"/>
      <c r="AI5" s="100"/>
      <c r="AJ5" s="100"/>
      <c r="AK5" s="23"/>
      <c r="AL5" s="28"/>
      <c r="AM5" s="100"/>
      <c r="AN5" s="101"/>
      <c r="AO5" s="30"/>
      <c r="AP5" s="31"/>
      <c r="AQ5" s="28"/>
      <c r="AR5" s="44"/>
    </row>
    <row r="6" spans="1:44" s="99" customFormat="1" ht="15" customHeight="1" x14ac:dyDescent="0.25">
      <c r="A6" s="97"/>
      <c r="B6" s="28">
        <v>2000</v>
      </c>
      <c r="C6" s="28" t="s">
        <v>34</v>
      </c>
      <c r="D6" s="2" t="s">
        <v>35</v>
      </c>
      <c r="E6" s="28">
        <v>12</v>
      </c>
      <c r="F6" s="28">
        <v>0</v>
      </c>
      <c r="G6" s="28">
        <v>2</v>
      </c>
      <c r="H6" s="28">
        <v>7</v>
      </c>
      <c r="I6" s="28">
        <v>24</v>
      </c>
      <c r="J6" s="28">
        <v>22</v>
      </c>
      <c r="K6" s="28">
        <v>0</v>
      </c>
      <c r="L6" s="28">
        <v>0</v>
      </c>
      <c r="M6" s="28">
        <v>2</v>
      </c>
      <c r="N6" s="32">
        <v>0.47099999999999997</v>
      </c>
      <c r="O6" s="23"/>
      <c r="P6" s="18"/>
      <c r="Q6" s="18"/>
      <c r="R6" s="18"/>
      <c r="S6" s="18"/>
      <c r="T6" s="23"/>
      <c r="U6" s="28">
        <v>6</v>
      </c>
      <c r="V6" s="28">
        <v>0</v>
      </c>
      <c r="W6" s="28">
        <v>0</v>
      </c>
      <c r="X6" s="28">
        <v>0</v>
      </c>
      <c r="Y6" s="28">
        <v>5</v>
      </c>
      <c r="Z6" s="50">
        <v>0.41699999999999998</v>
      </c>
      <c r="AA6" s="23"/>
      <c r="AB6" s="18"/>
      <c r="AC6" s="18"/>
      <c r="AD6" s="18"/>
      <c r="AE6" s="18"/>
      <c r="AF6" s="23"/>
      <c r="AG6" s="100" t="s">
        <v>92</v>
      </c>
      <c r="AH6" s="100" t="s">
        <v>93</v>
      </c>
      <c r="AI6" s="100"/>
      <c r="AJ6" s="100" t="s">
        <v>94</v>
      </c>
      <c r="AK6" s="23"/>
      <c r="AL6" s="28"/>
      <c r="AM6" s="100"/>
      <c r="AN6" s="101"/>
      <c r="AO6" s="30"/>
      <c r="AP6" s="31">
        <v>1</v>
      </c>
      <c r="AQ6" s="28"/>
      <c r="AR6" s="44"/>
    </row>
    <row r="7" spans="1:44" s="99" customFormat="1" ht="15" customHeight="1" x14ac:dyDescent="0.25">
      <c r="A7" s="97"/>
      <c r="B7" s="28">
        <v>2001</v>
      </c>
      <c r="C7" s="28"/>
      <c r="D7" s="2"/>
      <c r="E7" s="28"/>
      <c r="F7" s="28"/>
      <c r="G7" s="28"/>
      <c r="H7" s="28"/>
      <c r="I7" s="28"/>
      <c r="J7" s="28"/>
      <c r="K7" s="28"/>
      <c r="L7" s="28"/>
      <c r="M7" s="28"/>
      <c r="N7" s="32"/>
      <c r="O7" s="23"/>
      <c r="P7" s="18"/>
      <c r="Q7" s="18"/>
      <c r="R7" s="18"/>
      <c r="S7" s="18"/>
      <c r="T7" s="23"/>
      <c r="U7" s="28"/>
      <c r="V7" s="28"/>
      <c r="W7" s="28"/>
      <c r="X7" s="28"/>
      <c r="Y7" s="28"/>
      <c r="Z7" s="32"/>
      <c r="AA7" s="23">
        <v>0</v>
      </c>
      <c r="AB7" s="18"/>
      <c r="AC7" s="18"/>
      <c r="AD7" s="18"/>
      <c r="AE7" s="18"/>
      <c r="AF7" s="23"/>
      <c r="AG7" s="100"/>
      <c r="AH7" s="100"/>
      <c r="AI7" s="100"/>
      <c r="AJ7" s="100"/>
      <c r="AK7" s="23"/>
      <c r="AL7" s="28"/>
      <c r="AM7" s="100"/>
      <c r="AN7" s="101"/>
      <c r="AO7" s="30"/>
      <c r="AP7" s="31"/>
      <c r="AQ7" s="28"/>
      <c r="AR7" s="44"/>
    </row>
    <row r="8" spans="1:44" s="99" customFormat="1" ht="15" customHeight="1" x14ac:dyDescent="0.25">
      <c r="A8" s="97"/>
      <c r="B8" s="24">
        <v>2002</v>
      </c>
      <c r="C8" s="24" t="s">
        <v>43</v>
      </c>
      <c r="D8" s="25" t="s">
        <v>47</v>
      </c>
      <c r="E8" s="24"/>
      <c r="F8" s="26" t="s">
        <v>42</v>
      </c>
      <c r="G8" s="24"/>
      <c r="H8" s="24"/>
      <c r="I8" s="24"/>
      <c r="J8" s="24"/>
      <c r="K8" s="24"/>
      <c r="L8" s="24"/>
      <c r="M8" s="24"/>
      <c r="N8" s="34"/>
      <c r="O8" s="23"/>
      <c r="P8" s="18"/>
      <c r="Q8" s="18"/>
      <c r="R8" s="18"/>
      <c r="S8" s="18"/>
      <c r="T8" s="23"/>
      <c r="U8" s="28"/>
      <c r="V8" s="28"/>
      <c r="W8" s="28"/>
      <c r="X8" s="28"/>
      <c r="Y8" s="28"/>
      <c r="Z8" s="32"/>
      <c r="AA8" s="23">
        <v>0</v>
      </c>
      <c r="AB8" s="18"/>
      <c r="AC8" s="18"/>
      <c r="AD8" s="18"/>
      <c r="AE8" s="18"/>
      <c r="AF8" s="23"/>
      <c r="AG8" s="100"/>
      <c r="AH8" s="100"/>
      <c r="AI8" s="100"/>
      <c r="AJ8" s="100"/>
      <c r="AK8" s="23"/>
      <c r="AL8" s="28"/>
      <c r="AM8" s="100"/>
      <c r="AN8" s="101"/>
      <c r="AO8" s="30"/>
      <c r="AP8" s="31"/>
      <c r="AQ8" s="28"/>
      <c r="AR8" s="44"/>
    </row>
    <row r="9" spans="1:44" s="99" customFormat="1" ht="15" customHeight="1" x14ac:dyDescent="0.25">
      <c r="A9" s="97"/>
      <c r="B9" s="35">
        <v>2002</v>
      </c>
      <c r="C9" s="35" t="s">
        <v>39</v>
      </c>
      <c r="D9" s="36" t="s">
        <v>37</v>
      </c>
      <c r="E9" s="37"/>
      <c r="F9" s="37" t="s">
        <v>38</v>
      </c>
      <c r="G9" s="67"/>
      <c r="H9" s="66"/>
      <c r="I9" s="35"/>
      <c r="J9" s="35"/>
      <c r="K9" s="35"/>
      <c r="L9" s="35"/>
      <c r="M9" s="35"/>
      <c r="N9" s="36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32"/>
      <c r="AA9" s="23">
        <v>66</v>
      </c>
      <c r="AB9" s="18"/>
      <c r="AC9" s="18"/>
      <c r="AD9" s="18"/>
      <c r="AE9" s="18"/>
      <c r="AF9" s="23"/>
      <c r="AG9" s="100"/>
      <c r="AH9" s="100"/>
      <c r="AI9" s="100"/>
      <c r="AJ9" s="100"/>
      <c r="AK9" s="23"/>
      <c r="AL9" s="28"/>
      <c r="AM9" s="100"/>
      <c r="AN9" s="101"/>
      <c r="AO9" s="30"/>
      <c r="AP9" s="31"/>
      <c r="AQ9" s="28"/>
      <c r="AR9" s="44"/>
    </row>
    <row r="10" spans="1:44" s="99" customFormat="1" ht="15" customHeight="1" x14ac:dyDescent="0.25">
      <c r="A10" s="97"/>
      <c r="B10" s="35">
        <v>2003</v>
      </c>
      <c r="C10" s="35" t="s">
        <v>36</v>
      </c>
      <c r="D10" s="36" t="s">
        <v>37</v>
      </c>
      <c r="E10" s="37"/>
      <c r="F10" s="37" t="s">
        <v>38</v>
      </c>
      <c r="G10" s="67"/>
      <c r="H10" s="66"/>
      <c r="I10" s="35"/>
      <c r="J10" s="35"/>
      <c r="K10" s="35"/>
      <c r="L10" s="35"/>
      <c r="M10" s="35"/>
      <c r="N10" s="36"/>
      <c r="O10" s="23"/>
      <c r="P10" s="18"/>
      <c r="Q10" s="18"/>
      <c r="R10" s="18"/>
      <c r="S10" s="18"/>
      <c r="T10" s="23"/>
      <c r="U10" s="28"/>
      <c r="V10" s="28"/>
      <c r="W10" s="28"/>
      <c r="X10" s="28"/>
      <c r="Y10" s="28"/>
      <c r="Z10" s="32"/>
      <c r="AA10" s="23"/>
      <c r="AB10" s="18"/>
      <c r="AC10" s="18"/>
      <c r="AD10" s="18"/>
      <c r="AE10" s="18"/>
      <c r="AF10" s="23"/>
      <c r="AG10" s="100"/>
      <c r="AH10" s="100"/>
      <c r="AI10" s="100"/>
      <c r="AJ10" s="100"/>
      <c r="AK10" s="23"/>
      <c r="AL10" s="28"/>
      <c r="AM10" s="100"/>
      <c r="AN10" s="101"/>
      <c r="AO10" s="30"/>
      <c r="AP10" s="31"/>
      <c r="AQ10" s="28"/>
      <c r="AR10" s="44"/>
    </row>
    <row r="11" spans="1:44" s="99" customFormat="1" ht="15" customHeight="1" x14ac:dyDescent="0.25">
      <c r="A11" s="97"/>
      <c r="B11" s="24">
        <v>2004</v>
      </c>
      <c r="C11" s="24" t="s">
        <v>44</v>
      </c>
      <c r="D11" s="25" t="s">
        <v>46</v>
      </c>
      <c r="E11" s="24"/>
      <c r="F11" s="26" t="s">
        <v>42</v>
      </c>
      <c r="G11" s="24"/>
      <c r="H11" s="24"/>
      <c r="I11" s="24"/>
      <c r="J11" s="24"/>
      <c r="K11" s="24"/>
      <c r="L11" s="24"/>
      <c r="M11" s="24"/>
      <c r="N11" s="34"/>
      <c r="O11" s="23"/>
      <c r="P11" s="18"/>
      <c r="Q11" s="18"/>
      <c r="R11" s="18"/>
      <c r="S11" s="18"/>
      <c r="T11" s="23"/>
      <c r="U11" s="28"/>
      <c r="V11" s="28"/>
      <c r="W11" s="28"/>
      <c r="X11" s="28"/>
      <c r="Y11" s="28"/>
      <c r="Z11" s="32"/>
      <c r="AA11" s="23"/>
      <c r="AB11" s="18"/>
      <c r="AC11" s="18"/>
      <c r="AD11" s="18"/>
      <c r="AE11" s="18"/>
      <c r="AF11" s="23"/>
      <c r="AG11" s="100"/>
      <c r="AH11" s="100"/>
      <c r="AI11" s="100"/>
      <c r="AJ11" s="100"/>
      <c r="AK11" s="23"/>
      <c r="AL11" s="28"/>
      <c r="AM11" s="100"/>
      <c r="AN11" s="101"/>
      <c r="AO11" s="30"/>
      <c r="AP11" s="31"/>
      <c r="AQ11" s="28"/>
      <c r="AR11" s="44"/>
    </row>
    <row r="12" spans="1:44" s="99" customFormat="1" ht="15" customHeight="1" x14ac:dyDescent="0.25">
      <c r="A12" s="97"/>
      <c r="B12" s="28" t="s">
        <v>113</v>
      </c>
      <c r="C12" s="28"/>
      <c r="D12" s="2"/>
      <c r="E12" s="28"/>
      <c r="F12" s="28"/>
      <c r="G12" s="28"/>
      <c r="H12" s="28"/>
      <c r="I12" s="28"/>
      <c r="J12" s="28"/>
      <c r="K12" s="28"/>
      <c r="L12" s="28"/>
      <c r="M12" s="28"/>
      <c r="N12" s="32"/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32"/>
      <c r="AA12" s="23">
        <v>0</v>
      </c>
      <c r="AB12" s="18"/>
      <c r="AC12" s="18"/>
      <c r="AD12" s="18"/>
      <c r="AE12" s="18"/>
      <c r="AF12" s="23"/>
      <c r="AG12" s="100"/>
      <c r="AH12" s="100"/>
      <c r="AI12" s="100"/>
      <c r="AJ12" s="100"/>
      <c r="AK12" s="23"/>
      <c r="AL12" s="28"/>
      <c r="AM12" s="100"/>
      <c r="AN12" s="101"/>
      <c r="AO12" s="30"/>
      <c r="AP12" s="31"/>
      <c r="AQ12" s="28"/>
      <c r="AR12" s="44"/>
    </row>
    <row r="13" spans="1:44" s="99" customFormat="1" ht="15" customHeight="1" x14ac:dyDescent="0.25">
      <c r="A13" s="97">
        <v>1</v>
      </c>
      <c r="B13" s="24">
        <v>2018</v>
      </c>
      <c r="C13" s="24" t="s">
        <v>34</v>
      </c>
      <c r="D13" s="25" t="s">
        <v>112</v>
      </c>
      <c r="E13" s="24"/>
      <c r="F13" s="26" t="s">
        <v>42</v>
      </c>
      <c r="G13" s="129"/>
      <c r="H13" s="151"/>
      <c r="I13" s="24"/>
      <c r="J13" s="24"/>
      <c r="K13" s="24"/>
      <c r="L13" s="24"/>
      <c r="M13" s="24"/>
      <c r="N13" s="34"/>
      <c r="O13" s="23"/>
      <c r="P13" s="18"/>
      <c r="Q13" s="18"/>
      <c r="R13" s="18"/>
      <c r="S13" s="18"/>
      <c r="T13" s="23"/>
      <c r="U13" s="28"/>
      <c r="V13" s="28"/>
      <c r="W13" s="28"/>
      <c r="X13" s="28"/>
      <c r="Y13" s="28"/>
      <c r="Z13" s="32"/>
      <c r="AA13" s="23"/>
      <c r="AB13" s="18"/>
      <c r="AC13" s="18"/>
      <c r="AD13" s="18"/>
      <c r="AE13" s="18"/>
      <c r="AF13" s="23"/>
      <c r="AG13" s="100"/>
      <c r="AH13" s="100"/>
      <c r="AI13" s="100"/>
      <c r="AJ13" s="100"/>
      <c r="AK13" s="23"/>
      <c r="AL13" s="28"/>
      <c r="AM13" s="100"/>
      <c r="AN13" s="101"/>
      <c r="AO13" s="30"/>
      <c r="AP13" s="31"/>
      <c r="AQ13" s="28"/>
      <c r="AR13" s="44"/>
    </row>
    <row r="14" spans="1:44" s="99" customFormat="1" ht="15" customHeight="1" x14ac:dyDescent="0.25">
      <c r="A14" s="97"/>
      <c r="B14" s="35">
        <v>2018</v>
      </c>
      <c r="C14" s="35" t="s">
        <v>43</v>
      </c>
      <c r="D14" s="36" t="s">
        <v>45</v>
      </c>
      <c r="E14" s="37"/>
      <c r="F14" s="37" t="s">
        <v>38</v>
      </c>
      <c r="G14" s="67"/>
      <c r="H14" s="66"/>
      <c r="I14" s="35"/>
      <c r="J14" s="35"/>
      <c r="K14" s="35"/>
      <c r="L14" s="35"/>
      <c r="M14" s="35"/>
      <c r="N14" s="36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32"/>
      <c r="AA14" s="23"/>
      <c r="AB14" s="18"/>
      <c r="AC14" s="18"/>
      <c r="AD14" s="18"/>
      <c r="AE14" s="18"/>
      <c r="AF14" s="23"/>
      <c r="AG14" s="100"/>
      <c r="AH14" s="100"/>
      <c r="AI14" s="100"/>
      <c r="AJ14" s="100"/>
      <c r="AK14" s="23"/>
      <c r="AL14" s="28"/>
      <c r="AM14" s="100"/>
      <c r="AN14" s="101"/>
      <c r="AO14" s="30"/>
      <c r="AP14" s="31"/>
      <c r="AQ14" s="28"/>
      <c r="AR14" s="44"/>
    </row>
    <row r="15" spans="1:44" s="99" customFormat="1" ht="15" customHeight="1" x14ac:dyDescent="0.25">
      <c r="A15" s="97"/>
      <c r="B15" s="28">
        <v>2019</v>
      </c>
      <c r="C15" s="28"/>
      <c r="D15" s="2"/>
      <c r="E15" s="28"/>
      <c r="F15" s="100"/>
      <c r="G15" s="31"/>
      <c r="H15" s="30"/>
      <c r="I15" s="28"/>
      <c r="J15" s="28"/>
      <c r="K15" s="28"/>
      <c r="L15" s="28"/>
      <c r="M15" s="28"/>
      <c r="N15" s="32"/>
      <c r="O15" s="23"/>
      <c r="P15" s="18"/>
      <c r="Q15" s="18"/>
      <c r="R15" s="18"/>
      <c r="S15" s="18"/>
      <c r="T15" s="23"/>
      <c r="U15" s="28"/>
      <c r="V15" s="28"/>
      <c r="W15" s="28"/>
      <c r="X15" s="28"/>
      <c r="Y15" s="28"/>
      <c r="Z15" s="32"/>
      <c r="AA15" s="23"/>
      <c r="AB15" s="18"/>
      <c r="AC15" s="18"/>
      <c r="AD15" s="18"/>
      <c r="AE15" s="18"/>
      <c r="AF15" s="23"/>
      <c r="AG15" s="100"/>
      <c r="AH15" s="100"/>
      <c r="AI15" s="100"/>
      <c r="AJ15" s="100"/>
      <c r="AK15" s="23"/>
      <c r="AL15" s="28"/>
      <c r="AM15" s="100"/>
      <c r="AN15" s="101"/>
      <c r="AO15" s="30"/>
      <c r="AP15" s="31"/>
      <c r="AQ15" s="28"/>
      <c r="AR15" s="44"/>
    </row>
    <row r="16" spans="1:44" s="99" customFormat="1" ht="15" customHeight="1" x14ac:dyDescent="0.25">
      <c r="A16" s="97"/>
      <c r="B16" s="28">
        <v>2020</v>
      </c>
      <c r="C16" s="28"/>
      <c r="D16" s="2"/>
      <c r="E16" s="28"/>
      <c r="F16" s="100"/>
      <c r="G16" s="31"/>
      <c r="H16" s="30"/>
      <c r="I16" s="28"/>
      <c r="J16" s="28"/>
      <c r="K16" s="28"/>
      <c r="L16" s="28"/>
      <c r="M16" s="28"/>
      <c r="N16" s="32"/>
      <c r="O16" s="23"/>
      <c r="P16" s="18"/>
      <c r="Q16" s="18"/>
      <c r="R16" s="18"/>
      <c r="S16" s="18"/>
      <c r="T16" s="23"/>
      <c r="U16" s="28"/>
      <c r="V16" s="28"/>
      <c r="W16" s="28"/>
      <c r="X16" s="28"/>
      <c r="Y16" s="28"/>
      <c r="Z16" s="32"/>
      <c r="AA16" s="23"/>
      <c r="AB16" s="18"/>
      <c r="AC16" s="18"/>
      <c r="AD16" s="18"/>
      <c r="AE16" s="18"/>
      <c r="AF16" s="23"/>
      <c r="AG16" s="100"/>
      <c r="AH16" s="100"/>
      <c r="AI16" s="100"/>
      <c r="AJ16" s="100"/>
      <c r="AK16" s="23"/>
      <c r="AL16" s="28"/>
      <c r="AM16" s="100"/>
      <c r="AN16" s="101"/>
      <c r="AO16" s="30"/>
      <c r="AP16" s="31"/>
      <c r="AQ16" s="28"/>
      <c r="AR16" s="44"/>
    </row>
    <row r="17" spans="1:45" s="99" customFormat="1" ht="15" customHeight="1" x14ac:dyDescent="0.25">
      <c r="A17" s="97">
        <v>1</v>
      </c>
      <c r="B17" s="24">
        <v>2021</v>
      </c>
      <c r="C17" s="24" t="s">
        <v>36</v>
      </c>
      <c r="D17" s="25" t="s">
        <v>45</v>
      </c>
      <c r="E17" s="24"/>
      <c r="F17" s="26" t="s">
        <v>42</v>
      </c>
      <c r="G17" s="129"/>
      <c r="H17" s="151"/>
      <c r="I17" s="24"/>
      <c r="J17" s="24"/>
      <c r="K17" s="24"/>
      <c r="L17" s="24"/>
      <c r="M17" s="24"/>
      <c r="N17" s="34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32"/>
      <c r="AA17" s="23"/>
      <c r="AB17" s="18"/>
      <c r="AC17" s="18"/>
      <c r="AD17" s="18"/>
      <c r="AE17" s="18"/>
      <c r="AF17" s="23"/>
      <c r="AG17" s="100"/>
      <c r="AH17" s="100"/>
      <c r="AI17" s="100"/>
      <c r="AJ17" s="100"/>
      <c r="AK17" s="23"/>
      <c r="AL17" s="28"/>
      <c r="AM17" s="100"/>
      <c r="AN17" s="101"/>
      <c r="AO17" s="30"/>
      <c r="AP17" s="31"/>
      <c r="AQ17" s="28"/>
      <c r="AR17" s="44"/>
    </row>
    <row r="18" spans="1:45" s="99" customFormat="1" ht="15" customHeight="1" x14ac:dyDescent="0.25">
      <c r="A18" s="102"/>
      <c r="B18" s="16" t="s">
        <v>7</v>
      </c>
      <c r="C18" s="17"/>
      <c r="D18" s="15"/>
      <c r="E18" s="18">
        <v>12</v>
      </c>
      <c r="F18" s="18">
        <v>0</v>
      </c>
      <c r="G18" s="18">
        <v>2</v>
      </c>
      <c r="H18" s="18">
        <v>7</v>
      </c>
      <c r="I18" s="18">
        <v>24</v>
      </c>
      <c r="J18" s="18">
        <v>22</v>
      </c>
      <c r="K18" s="18">
        <v>0</v>
      </c>
      <c r="L18" s="18">
        <v>0</v>
      </c>
      <c r="M18" s="18">
        <v>2</v>
      </c>
      <c r="N18" s="38">
        <v>0.47099999999999997</v>
      </c>
      <c r="O18" s="23"/>
      <c r="P18" s="103" t="s">
        <v>88</v>
      </c>
      <c r="Q18" s="103" t="s">
        <v>88</v>
      </c>
      <c r="R18" s="103" t="s">
        <v>88</v>
      </c>
      <c r="S18" s="103" t="s">
        <v>88</v>
      </c>
      <c r="T18" s="33"/>
      <c r="U18" s="18">
        <f t="shared" ref="U18:Y18" si="0">PRODUCT(E24)</f>
        <v>6</v>
      </c>
      <c r="V18" s="18">
        <f t="shared" si="0"/>
        <v>0</v>
      </c>
      <c r="W18" s="18">
        <f t="shared" si="0"/>
        <v>0</v>
      </c>
      <c r="X18" s="18">
        <f t="shared" si="0"/>
        <v>0</v>
      </c>
      <c r="Y18" s="18">
        <f t="shared" si="0"/>
        <v>5</v>
      </c>
      <c r="Z18" s="38">
        <f>PRODUCT(N24)</f>
        <v>0.41699999999999998</v>
      </c>
      <c r="AA18" s="104">
        <f>SUM(AA3:AA11)</f>
        <v>66</v>
      </c>
      <c r="AB18" s="103" t="s">
        <v>88</v>
      </c>
      <c r="AC18" s="103" t="s">
        <v>88</v>
      </c>
      <c r="AD18" s="103" t="s">
        <v>88</v>
      </c>
      <c r="AE18" s="103" t="s">
        <v>88</v>
      </c>
      <c r="AF18" s="23"/>
      <c r="AG18" s="103" t="s">
        <v>98</v>
      </c>
      <c r="AH18" s="103" t="s">
        <v>98</v>
      </c>
      <c r="AI18" s="103" t="s">
        <v>89</v>
      </c>
      <c r="AJ18" s="103" t="s">
        <v>99</v>
      </c>
      <c r="AK18" s="23"/>
      <c r="AL18" s="18">
        <f t="shared" ref="AL18:AQ18" si="1">SUM(AL4:AL11)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1</v>
      </c>
      <c r="AQ18" s="18">
        <f t="shared" si="1"/>
        <v>0</v>
      </c>
      <c r="AR18" s="44"/>
    </row>
    <row r="19" spans="1:45" s="99" customFormat="1" ht="15" customHeight="1" x14ac:dyDescent="0.25">
      <c r="A19" s="10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5"/>
      <c r="O19" s="23"/>
      <c r="P19" s="22"/>
      <c r="Q19" s="20"/>
      <c r="R19" s="106"/>
      <c r="S19" s="107"/>
      <c r="T19" s="23"/>
      <c r="U19" s="17"/>
      <c r="V19" s="14"/>
      <c r="W19" s="14"/>
      <c r="X19" s="14"/>
      <c r="Y19" s="14"/>
      <c r="Z19" s="15"/>
      <c r="AA19" s="23"/>
      <c r="AB19" s="108"/>
      <c r="AC19" s="109"/>
      <c r="AD19" s="106"/>
      <c r="AE19" s="107"/>
      <c r="AF19" s="23"/>
      <c r="AG19" s="110">
        <v>1</v>
      </c>
      <c r="AH19" s="111">
        <v>1</v>
      </c>
      <c r="AI19" s="111">
        <v>0</v>
      </c>
      <c r="AJ19" s="112">
        <v>0</v>
      </c>
      <c r="AK19" s="23"/>
      <c r="AL19" s="17"/>
      <c r="AM19" s="14"/>
      <c r="AN19" s="14"/>
      <c r="AO19" s="14"/>
      <c r="AP19" s="14"/>
      <c r="AQ19" s="15"/>
      <c r="AR19" s="44"/>
    </row>
    <row r="20" spans="1:45" ht="15" customHeight="1" x14ac:dyDescent="0.25">
      <c r="A20" s="97"/>
      <c r="B20" s="2" t="s">
        <v>2</v>
      </c>
      <c r="C20" s="31"/>
      <c r="D20" s="39">
        <v>40.333333333333329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23"/>
      <c r="Q20" s="23"/>
      <c r="R20" s="23"/>
      <c r="S20" s="2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3"/>
      <c r="AG20" s="40"/>
      <c r="AH20" s="40"/>
      <c r="AI20" s="40"/>
      <c r="AJ20" s="40"/>
      <c r="AK20" s="23"/>
      <c r="AL20" s="40"/>
      <c r="AM20" s="40"/>
      <c r="AN20" s="40"/>
      <c r="AO20" s="40"/>
      <c r="AP20" s="40"/>
      <c r="AQ20" s="40"/>
      <c r="AR20" s="44"/>
    </row>
    <row r="21" spans="1:45" s="99" customFormat="1" ht="15" customHeight="1" x14ac:dyDescent="0.25">
      <c r="A21" s="97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33"/>
      <c r="P21" s="33"/>
      <c r="Q21" s="33"/>
      <c r="R21" s="33"/>
      <c r="S21" s="33"/>
      <c r="T21" s="33"/>
      <c r="U21" s="40"/>
      <c r="V21" s="43"/>
      <c r="W21" s="40"/>
      <c r="X21" s="40"/>
      <c r="Y21" s="40"/>
      <c r="Z21" s="40"/>
      <c r="AA21" s="40"/>
      <c r="AB21" s="40"/>
      <c r="AC21" s="40"/>
      <c r="AD21" s="40"/>
      <c r="AE21" s="40"/>
      <c r="AF21" s="23"/>
      <c r="AG21" s="40"/>
      <c r="AH21" s="40"/>
      <c r="AI21" s="40"/>
      <c r="AJ21" s="40"/>
      <c r="AK21" s="23"/>
      <c r="AL21" s="40"/>
      <c r="AM21" s="40"/>
      <c r="AN21" s="40"/>
      <c r="AO21" s="40"/>
      <c r="AP21" s="40"/>
      <c r="AQ21" s="40"/>
      <c r="AR21" s="44"/>
    </row>
    <row r="22" spans="1:45" ht="15" customHeight="1" x14ac:dyDescent="0.25">
      <c r="A22" s="97"/>
      <c r="B22" s="22" t="s">
        <v>25</v>
      </c>
      <c r="C22" s="45"/>
      <c r="D22" s="45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0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6" t="s">
        <v>117</v>
      </c>
      <c r="Q22" s="12"/>
      <c r="R22" s="12"/>
      <c r="S22" s="12"/>
      <c r="T22" s="47"/>
      <c r="U22" s="47"/>
      <c r="V22" s="47"/>
      <c r="W22" s="47"/>
      <c r="X22" s="47"/>
      <c r="Y22" s="12"/>
      <c r="Z22" s="12"/>
      <c r="AA22" s="12"/>
      <c r="AB22" s="47"/>
      <c r="AC22" s="47"/>
      <c r="AD22" s="12"/>
      <c r="AE22" s="48"/>
      <c r="AF22" s="23"/>
      <c r="AG22" s="46" t="s">
        <v>118</v>
      </c>
      <c r="AH22" s="12"/>
      <c r="AI22" s="12"/>
      <c r="AJ22" s="12"/>
      <c r="AK22" s="12"/>
      <c r="AL22" s="11" t="s">
        <v>119</v>
      </c>
      <c r="AM22" s="12"/>
      <c r="AN22" s="12"/>
      <c r="AO22" s="12"/>
      <c r="AP22" s="12"/>
      <c r="AQ22" s="48"/>
      <c r="AR22" s="44"/>
    </row>
    <row r="23" spans="1:45" ht="15" customHeight="1" x14ac:dyDescent="0.25">
      <c r="A23" s="97"/>
      <c r="B23" s="46" t="s">
        <v>13</v>
      </c>
      <c r="C23" s="12"/>
      <c r="D23" s="48"/>
      <c r="E23" s="28">
        <v>12</v>
      </c>
      <c r="F23" s="28">
        <v>0</v>
      </c>
      <c r="G23" s="28">
        <v>2</v>
      </c>
      <c r="H23" s="28">
        <v>7</v>
      </c>
      <c r="I23" s="28">
        <v>24</v>
      </c>
      <c r="J23" s="40"/>
      <c r="K23" s="49">
        <v>0.16666666666666666</v>
      </c>
      <c r="L23" s="49">
        <v>0.58333333333333337</v>
      </c>
      <c r="M23" s="49">
        <v>2</v>
      </c>
      <c r="N23" s="50">
        <v>0.47099999999999997</v>
      </c>
      <c r="O23" s="23"/>
      <c r="P23" s="141" t="s">
        <v>9</v>
      </c>
      <c r="Q23" s="168"/>
      <c r="R23" s="160" t="s">
        <v>40</v>
      </c>
      <c r="S23" s="142"/>
      <c r="T23" s="142"/>
      <c r="U23" s="142"/>
      <c r="V23" s="142"/>
      <c r="W23" s="142"/>
      <c r="X23" s="142"/>
      <c r="Y23" s="157"/>
      <c r="Z23" s="157"/>
      <c r="AA23" s="159" t="s">
        <v>11</v>
      </c>
      <c r="AB23" s="142"/>
      <c r="AC23" s="142"/>
      <c r="AD23" s="157" t="s">
        <v>41</v>
      </c>
      <c r="AE23" s="143"/>
      <c r="AF23" s="23"/>
      <c r="AG23" s="141" t="s">
        <v>9</v>
      </c>
      <c r="AH23" s="177" t="s">
        <v>121</v>
      </c>
      <c r="AI23" s="160"/>
      <c r="AJ23" s="104"/>
      <c r="AK23" s="104"/>
      <c r="AL23" s="104">
        <v>1715</v>
      </c>
      <c r="AM23" s="178"/>
      <c r="AN23" s="158" t="s">
        <v>120</v>
      </c>
      <c r="AO23" s="178"/>
      <c r="AP23" s="178"/>
      <c r="AQ23" s="179"/>
      <c r="AR23" s="44"/>
    </row>
    <row r="24" spans="1:45" ht="15" customHeight="1" x14ac:dyDescent="0.25">
      <c r="A24" s="97"/>
      <c r="B24" s="51" t="s">
        <v>15</v>
      </c>
      <c r="C24" s="52"/>
      <c r="D24" s="53"/>
      <c r="E24" s="28">
        <v>6</v>
      </c>
      <c r="F24" s="28">
        <v>0</v>
      </c>
      <c r="G24" s="28">
        <v>0</v>
      </c>
      <c r="H24" s="28">
        <v>0</v>
      </c>
      <c r="I24" s="28">
        <v>5</v>
      </c>
      <c r="J24" s="40"/>
      <c r="K24" s="49">
        <v>0</v>
      </c>
      <c r="L24" s="49">
        <v>0</v>
      </c>
      <c r="M24" s="49">
        <v>0.83333333333333337</v>
      </c>
      <c r="N24" s="50">
        <v>0.41699999999999998</v>
      </c>
      <c r="O24" s="23"/>
      <c r="P24" s="169" t="s">
        <v>90</v>
      </c>
      <c r="Q24" s="170"/>
      <c r="R24" s="160" t="s">
        <v>40</v>
      </c>
      <c r="S24" s="160"/>
      <c r="T24" s="160"/>
      <c r="U24" s="160"/>
      <c r="V24" s="160"/>
      <c r="W24" s="160"/>
      <c r="X24" s="160"/>
      <c r="Y24" s="159"/>
      <c r="Z24" s="159"/>
      <c r="AA24" s="159" t="s">
        <v>11</v>
      </c>
      <c r="AB24" s="160"/>
      <c r="AC24" s="160"/>
      <c r="AD24" s="159" t="s">
        <v>41</v>
      </c>
      <c r="AE24" s="161"/>
      <c r="AF24" s="23"/>
      <c r="AG24" s="169" t="s">
        <v>90</v>
      </c>
      <c r="AH24" s="177"/>
      <c r="AI24" s="160"/>
      <c r="AJ24" s="104"/>
      <c r="AK24" s="104"/>
      <c r="AL24" s="104"/>
      <c r="AM24" s="104"/>
      <c r="AN24" s="158"/>
      <c r="AO24" s="104"/>
      <c r="AP24" s="104"/>
      <c r="AQ24" s="180"/>
      <c r="AR24" s="44"/>
    </row>
    <row r="25" spans="1:45" ht="15" customHeight="1" x14ac:dyDescent="0.25">
      <c r="A25" s="97"/>
      <c r="B25" s="54" t="s">
        <v>16</v>
      </c>
      <c r="C25" s="55"/>
      <c r="D25" s="56"/>
      <c r="E25" s="29">
        <v>6</v>
      </c>
      <c r="F25" s="29">
        <v>0</v>
      </c>
      <c r="G25" s="29">
        <v>1</v>
      </c>
      <c r="H25" s="29">
        <v>4</v>
      </c>
      <c r="I25" s="29">
        <v>9</v>
      </c>
      <c r="J25" s="40"/>
      <c r="K25" s="57">
        <v>0.16666666666666666</v>
      </c>
      <c r="L25" s="57">
        <v>0.66666666666666663</v>
      </c>
      <c r="M25" s="57">
        <v>1.5</v>
      </c>
      <c r="N25" s="58">
        <v>0.75</v>
      </c>
      <c r="O25" s="23"/>
      <c r="P25" s="169" t="s">
        <v>91</v>
      </c>
      <c r="Q25" s="170"/>
      <c r="R25" s="160" t="s">
        <v>40</v>
      </c>
      <c r="S25" s="160"/>
      <c r="T25" s="160"/>
      <c r="U25" s="160"/>
      <c r="V25" s="160"/>
      <c r="W25" s="160"/>
      <c r="X25" s="160"/>
      <c r="Y25" s="159"/>
      <c r="Z25" s="159"/>
      <c r="AA25" s="159" t="s">
        <v>11</v>
      </c>
      <c r="AB25" s="160"/>
      <c r="AC25" s="160"/>
      <c r="AD25" s="159" t="s">
        <v>41</v>
      </c>
      <c r="AE25" s="161"/>
      <c r="AF25" s="23"/>
      <c r="AG25" s="169" t="s">
        <v>91</v>
      </c>
      <c r="AH25" s="177"/>
      <c r="AI25" s="160"/>
      <c r="AJ25" s="104"/>
      <c r="AK25" s="104"/>
      <c r="AL25" s="104"/>
      <c r="AM25" s="104"/>
      <c r="AN25" s="158"/>
      <c r="AO25" s="104"/>
      <c r="AP25" s="104"/>
      <c r="AQ25" s="180"/>
      <c r="AR25" s="44"/>
    </row>
    <row r="26" spans="1:45" ht="15" customHeight="1" x14ac:dyDescent="0.25">
      <c r="A26" s="97"/>
      <c r="B26" s="59" t="s">
        <v>26</v>
      </c>
      <c r="C26" s="60"/>
      <c r="D26" s="61"/>
      <c r="E26" s="18">
        <v>24</v>
      </c>
      <c r="F26" s="18">
        <v>0</v>
      </c>
      <c r="G26" s="18">
        <v>3</v>
      </c>
      <c r="H26" s="18">
        <v>11</v>
      </c>
      <c r="I26" s="18">
        <v>38</v>
      </c>
      <c r="J26" s="40"/>
      <c r="K26" s="62">
        <v>0.125</v>
      </c>
      <c r="L26" s="62">
        <v>0.45833333333333331</v>
      </c>
      <c r="M26" s="62">
        <v>1.5833333333333333</v>
      </c>
      <c r="N26" s="38">
        <v>0.50703293585737497</v>
      </c>
      <c r="O26" s="23"/>
      <c r="P26" s="171" t="s">
        <v>10</v>
      </c>
      <c r="Q26" s="172"/>
      <c r="R26" s="166"/>
      <c r="S26" s="166"/>
      <c r="T26" s="166"/>
      <c r="U26" s="166"/>
      <c r="V26" s="166"/>
      <c r="W26" s="166"/>
      <c r="X26" s="166"/>
      <c r="Y26" s="165"/>
      <c r="Z26" s="165"/>
      <c r="AA26" s="165"/>
      <c r="AB26" s="166"/>
      <c r="AC26" s="166"/>
      <c r="AD26" s="165"/>
      <c r="AE26" s="167"/>
      <c r="AF26" s="23"/>
      <c r="AG26" s="171" t="s">
        <v>10</v>
      </c>
      <c r="AH26" s="181"/>
      <c r="AI26" s="166"/>
      <c r="AJ26" s="182"/>
      <c r="AK26" s="182"/>
      <c r="AL26" s="182"/>
      <c r="AM26" s="182"/>
      <c r="AN26" s="164"/>
      <c r="AO26" s="182"/>
      <c r="AP26" s="182"/>
      <c r="AQ26" s="138"/>
      <c r="AR26" s="44"/>
    </row>
    <row r="27" spans="1:45" ht="15" customHeight="1" x14ac:dyDescent="0.25">
      <c r="A27" s="97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3"/>
      <c r="P27" s="40"/>
      <c r="Q27" s="43"/>
      <c r="R27" s="40"/>
      <c r="S27" s="40"/>
      <c r="T27" s="23"/>
      <c r="U27" s="23"/>
      <c r="V27" s="43"/>
      <c r="W27" s="40"/>
      <c r="X27" s="40"/>
      <c r="Y27" s="23"/>
      <c r="Z27" s="23"/>
      <c r="AA27" s="23"/>
      <c r="AB27" s="23"/>
      <c r="AC27" s="23"/>
      <c r="AD27" s="23"/>
      <c r="AE27" s="23"/>
      <c r="AF27" s="23"/>
      <c r="AG27" s="23"/>
      <c r="AH27" s="63"/>
      <c r="AI27" s="40"/>
      <c r="AJ27" s="40"/>
      <c r="AK27" s="23"/>
      <c r="AL27" s="40"/>
      <c r="AM27" s="40"/>
      <c r="AN27" s="40"/>
      <c r="AO27" s="40"/>
      <c r="AP27" s="40"/>
      <c r="AQ27" s="40"/>
      <c r="AR27" s="44"/>
    </row>
    <row r="28" spans="1:45" ht="15" customHeight="1" x14ac:dyDescent="0.2">
      <c r="A28" s="97"/>
      <c r="B28" s="43" t="s">
        <v>48</v>
      </c>
      <c r="C28" s="40"/>
      <c r="D28" s="40" t="s">
        <v>102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5" customHeight="1" x14ac:dyDescent="0.2">
      <c r="A29" s="97"/>
      <c r="B29" s="40"/>
      <c r="C29" s="40"/>
      <c r="D29" s="40" t="s">
        <v>49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6" t="s">
        <v>115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48"/>
      <c r="AR29" s="40"/>
      <c r="AS29" s="40"/>
    </row>
    <row r="30" spans="1:45" ht="15" customHeight="1" x14ac:dyDescent="0.2">
      <c r="A30" s="97"/>
      <c r="B30" s="40"/>
      <c r="C30" s="40"/>
      <c r="D30" s="40" t="s">
        <v>114</v>
      </c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155">
        <v>5320</v>
      </c>
      <c r="AH30" s="156" t="s">
        <v>116</v>
      </c>
      <c r="AI30" s="157"/>
      <c r="AJ30" s="142"/>
      <c r="AK30" s="142"/>
      <c r="AL30" s="142"/>
      <c r="AM30" s="157"/>
      <c r="AN30" s="142"/>
      <c r="AO30" s="142"/>
      <c r="AP30" s="142"/>
      <c r="AQ30" s="143"/>
      <c r="AR30" s="40"/>
      <c r="AS30" s="40"/>
    </row>
    <row r="31" spans="1:45" s="8" customFormat="1" ht="15" customHeight="1" x14ac:dyDescent="0.2">
      <c r="A31" s="9"/>
      <c r="B31" s="40"/>
      <c r="C31" s="40"/>
      <c r="D31" s="40" t="s">
        <v>50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155"/>
      <c r="AH31" s="158"/>
      <c r="AI31" s="159"/>
      <c r="AJ31" s="160"/>
      <c r="AK31" s="160"/>
      <c r="AL31" s="160"/>
      <c r="AM31" s="159"/>
      <c r="AN31" s="160"/>
      <c r="AO31" s="160"/>
      <c r="AP31" s="160"/>
      <c r="AQ31" s="161"/>
      <c r="AR31" s="40"/>
      <c r="AS31" s="40"/>
    </row>
    <row r="32" spans="1:45" s="8" customFormat="1" ht="15" customHeight="1" x14ac:dyDescent="0.25">
      <c r="A32" s="9"/>
      <c r="B32" s="40"/>
      <c r="C32" s="40"/>
      <c r="D32" s="40" t="s">
        <v>51</v>
      </c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40"/>
      <c r="P32" s="40"/>
      <c r="Q32" s="43"/>
      <c r="R32" s="40"/>
      <c r="S32" s="40"/>
      <c r="T32" s="23"/>
      <c r="U32" s="23"/>
      <c r="V32" s="63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162"/>
      <c r="AH32" s="158"/>
      <c r="AI32" s="159"/>
      <c r="AJ32" s="160"/>
      <c r="AK32" s="160"/>
      <c r="AL32" s="160"/>
      <c r="AM32" s="159"/>
      <c r="AN32" s="160"/>
      <c r="AO32" s="160"/>
      <c r="AP32" s="160"/>
      <c r="AQ32" s="161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3"/>
      <c r="R33" s="40"/>
      <c r="S33" s="40"/>
      <c r="T33" s="23"/>
      <c r="U33" s="23"/>
      <c r="V33" s="63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163"/>
      <c r="AH33" s="164"/>
      <c r="AI33" s="165"/>
      <c r="AJ33" s="166"/>
      <c r="AK33" s="166"/>
      <c r="AL33" s="166"/>
      <c r="AM33" s="165"/>
      <c r="AN33" s="166"/>
      <c r="AO33" s="166"/>
      <c r="AP33" s="166"/>
      <c r="AQ33" s="167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3"/>
      <c r="R34" s="40"/>
      <c r="S34" s="40"/>
      <c r="T34" s="23"/>
      <c r="U34" s="23"/>
      <c r="V34" s="63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3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3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3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3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3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3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3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3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3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3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R68" s="94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R69" s="94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94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R71" s="94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R72" s="94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3"/>
      <c r="AI73" s="40"/>
      <c r="AJ73" s="40"/>
      <c r="AK73" s="40"/>
      <c r="AL73" s="40"/>
      <c r="AM73" s="40"/>
      <c r="AN73" s="40"/>
      <c r="AO73" s="40"/>
      <c r="AP73" s="40"/>
      <c r="AQ73" s="40"/>
      <c r="AR73" s="94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R74" s="94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R75" s="94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94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94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94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94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94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94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94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94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3"/>
      <c r="AI84" s="40"/>
      <c r="AJ84" s="40"/>
      <c r="AK84" s="40"/>
      <c r="AL84" s="40"/>
      <c r="AM84" s="40"/>
      <c r="AN84" s="40"/>
      <c r="AO84" s="40"/>
      <c r="AP84" s="40"/>
      <c r="AQ84" s="40"/>
      <c r="AR84" s="94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3"/>
      <c r="AI85" s="40"/>
      <c r="AJ85" s="40"/>
      <c r="AK85" s="40"/>
      <c r="AL85" s="40"/>
      <c r="AM85" s="40"/>
      <c r="AN85" s="40"/>
      <c r="AO85" s="40"/>
      <c r="AP85" s="40"/>
      <c r="AQ85" s="40"/>
      <c r="AR85" s="94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3"/>
      <c r="AI86" s="40"/>
      <c r="AJ86" s="40"/>
      <c r="AK86" s="40"/>
      <c r="AL86" s="40"/>
      <c r="AM86" s="40"/>
      <c r="AN86" s="40"/>
      <c r="AO86" s="40"/>
      <c r="AP86" s="40"/>
      <c r="AQ86" s="40"/>
      <c r="AR86" s="94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0"/>
      <c r="AJ87" s="40"/>
      <c r="AK87" s="23"/>
      <c r="AL87" s="23"/>
      <c r="AM87" s="23"/>
      <c r="AN87" s="23"/>
      <c r="AO87" s="23"/>
      <c r="AP87" s="23"/>
      <c r="AQ87" s="23"/>
      <c r="AR87" s="94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0"/>
      <c r="AJ88" s="40"/>
      <c r="AK88" s="23"/>
      <c r="AL88" s="23"/>
      <c r="AM88" s="23"/>
      <c r="AN88" s="23"/>
      <c r="AO88" s="23"/>
      <c r="AP88" s="23"/>
      <c r="AQ88" s="23"/>
      <c r="AR88" s="94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0"/>
      <c r="AJ89" s="40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0"/>
      <c r="AJ90" s="40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0"/>
      <c r="AJ91" s="40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0"/>
      <c r="AJ92" s="40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0"/>
      <c r="AJ93" s="40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0"/>
      <c r="AJ94" s="40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0"/>
      <c r="AJ95" s="40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0"/>
      <c r="AJ96" s="40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0"/>
      <c r="AJ97" s="40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0"/>
      <c r="AJ98" s="40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0"/>
      <c r="AJ99" s="40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0"/>
      <c r="AJ100" s="40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0"/>
      <c r="AJ101" s="40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0"/>
      <c r="AJ102" s="40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0"/>
      <c r="AJ103" s="40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0"/>
      <c r="AJ104" s="40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0"/>
      <c r="AJ105" s="40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0"/>
      <c r="AJ106" s="40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0"/>
      <c r="AJ107" s="40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0"/>
      <c r="AJ108" s="40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0"/>
      <c r="AJ109" s="40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0"/>
      <c r="AJ110" s="40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0"/>
      <c r="AJ111" s="40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0"/>
      <c r="AJ112" s="40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0"/>
      <c r="AJ113" s="40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0"/>
      <c r="AJ114" s="40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0"/>
      <c r="AJ115" s="40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0"/>
      <c r="AJ116" s="40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0"/>
      <c r="AJ117" s="40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0"/>
      <c r="AJ118" s="40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0"/>
      <c r="AJ119" s="40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0"/>
      <c r="AJ120" s="40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0"/>
      <c r="AJ121" s="40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0"/>
      <c r="AJ122" s="40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0"/>
      <c r="AJ123" s="40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0"/>
      <c r="AJ124" s="40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0"/>
      <c r="AJ125" s="40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0"/>
      <c r="AJ126" s="40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0"/>
      <c r="AJ127" s="40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0"/>
      <c r="AJ128" s="40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0"/>
      <c r="AJ129" s="40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0"/>
      <c r="AJ130" s="40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0"/>
      <c r="AJ131" s="40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0"/>
      <c r="AJ132" s="40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0"/>
      <c r="AJ133" s="40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0"/>
      <c r="AJ134" s="40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0"/>
      <c r="AJ135" s="40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0"/>
      <c r="AJ136" s="40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0"/>
      <c r="AJ137" s="40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0"/>
      <c r="AJ138" s="40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0"/>
      <c r="AJ139" s="40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0"/>
      <c r="AJ140" s="40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0"/>
      <c r="AJ141" s="40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0"/>
      <c r="AJ142" s="40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0"/>
      <c r="AJ143" s="40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0"/>
      <c r="AJ144" s="40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0"/>
      <c r="AJ145" s="40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0"/>
      <c r="AJ146" s="40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0"/>
      <c r="AJ147" s="40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0"/>
      <c r="AJ148" s="40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0"/>
      <c r="AJ149" s="40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0"/>
      <c r="AJ150" s="40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0"/>
      <c r="AJ151" s="40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0"/>
      <c r="AJ152" s="40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0"/>
      <c r="AJ153" s="40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0"/>
      <c r="AJ154" s="40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0"/>
      <c r="AJ155" s="40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0"/>
      <c r="AJ156" s="40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0"/>
      <c r="AJ157" s="40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0"/>
      <c r="AJ158" s="40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0"/>
      <c r="AJ159" s="40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0"/>
      <c r="AJ160" s="40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0"/>
      <c r="AJ161" s="40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0"/>
      <c r="AJ162" s="40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0"/>
      <c r="AJ163" s="40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0"/>
      <c r="AJ164" s="40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0"/>
      <c r="AJ165" s="40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0"/>
      <c r="AJ166" s="40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0"/>
      <c r="AJ167" s="40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0"/>
      <c r="AJ168" s="40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0"/>
      <c r="AJ169" s="40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0"/>
      <c r="AJ170" s="40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0"/>
      <c r="AJ171" s="40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0"/>
      <c r="AJ172" s="40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0"/>
      <c r="AJ173" s="40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0"/>
      <c r="AJ174" s="40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0"/>
      <c r="AJ175" s="40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0"/>
      <c r="AJ176" s="40"/>
      <c r="AK176" s="23"/>
      <c r="AL176" s="23"/>
      <c r="AM176" s="23"/>
      <c r="AN176" s="23"/>
      <c r="AO176" s="23"/>
      <c r="AP176" s="23"/>
      <c r="AQ176" s="23"/>
      <c r="AR176" s="94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0"/>
      <c r="AJ177" s="40"/>
      <c r="AK177" s="23"/>
      <c r="AL177" s="23"/>
      <c r="AM177" s="23"/>
      <c r="AN177" s="23"/>
      <c r="AO177" s="23"/>
      <c r="AP177" s="23"/>
      <c r="AQ177" s="23"/>
      <c r="AR177" s="94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0"/>
      <c r="AJ178" s="40"/>
      <c r="AK178" s="23"/>
      <c r="AL178" s="23"/>
      <c r="AM178" s="23"/>
      <c r="AN178" s="23"/>
      <c r="AO178" s="23"/>
      <c r="AP178" s="23"/>
      <c r="AQ178" s="23"/>
      <c r="AR178" s="94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40"/>
      <c r="AJ179" s="40"/>
      <c r="AK179" s="23"/>
      <c r="AL179" s="23"/>
      <c r="AM179" s="23"/>
      <c r="AN179" s="23"/>
      <c r="AO179" s="23"/>
      <c r="AP179" s="23"/>
      <c r="AQ179" s="23"/>
      <c r="AR179" s="94"/>
    </row>
    <row r="180" spans="1:44" ht="15" customHeight="1" x14ac:dyDescent="0.25">
      <c r="AG180" s="23"/>
      <c r="AH180" s="63"/>
      <c r="AI180" s="40"/>
      <c r="AJ180" s="40"/>
    </row>
    <row r="181" spans="1:44" ht="15" customHeight="1" x14ac:dyDescent="0.25">
      <c r="AG181" s="23"/>
      <c r="AH181" s="63"/>
      <c r="AI181" s="40"/>
      <c r="AJ181" s="40"/>
    </row>
    <row r="182" spans="1:44" ht="15" customHeight="1" x14ac:dyDescent="0.25">
      <c r="AG182" s="23"/>
      <c r="AH182" s="63"/>
      <c r="AI182" s="40"/>
      <c r="AJ182" s="40"/>
    </row>
    <row r="183" spans="1:44" ht="15" customHeight="1" x14ac:dyDescent="0.25">
      <c r="AG183" s="23"/>
      <c r="AH183" s="63"/>
      <c r="AI183" s="40"/>
      <c r="AJ183" s="40"/>
    </row>
    <row r="184" spans="1:44" ht="15" customHeight="1" x14ac:dyDescent="0.25">
      <c r="AG184" s="23"/>
      <c r="AH184" s="63"/>
      <c r="AI184" s="40"/>
      <c r="AJ184" s="40"/>
    </row>
    <row r="185" spans="1:44" ht="15" customHeight="1" x14ac:dyDescent="0.25">
      <c r="AG185" s="23"/>
      <c r="AH185" s="63"/>
      <c r="AI185" s="40"/>
      <c r="AJ185" s="40"/>
    </row>
    <row r="186" spans="1:44" ht="15" customHeight="1" x14ac:dyDescent="0.25">
      <c r="AG186" s="23"/>
      <c r="AH186" s="63"/>
      <c r="AI186" s="40"/>
      <c r="AJ186" s="40"/>
    </row>
    <row r="187" spans="1:44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1:44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1:44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1:44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1:44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4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</sheetData>
  <sortState ref="A13:R14">
    <sortCondition ref="A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78</v>
      </c>
      <c r="F1" s="131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52</v>
      </c>
      <c r="C2" s="69"/>
      <c r="D2" s="70"/>
      <c r="E2" s="13" t="s">
        <v>13</v>
      </c>
      <c r="F2" s="14"/>
      <c r="G2" s="14"/>
      <c r="H2" s="14"/>
      <c r="I2" s="20"/>
      <c r="J2" s="15"/>
      <c r="K2" s="82"/>
      <c r="L2" s="22" t="s">
        <v>103</v>
      </c>
      <c r="M2" s="14"/>
      <c r="N2" s="14"/>
      <c r="O2" s="21"/>
      <c r="P2" s="19"/>
      <c r="Q2" s="22" t="s">
        <v>104</v>
      </c>
      <c r="R2" s="14"/>
      <c r="S2" s="14"/>
      <c r="T2" s="14"/>
      <c r="U2" s="20"/>
      <c r="V2" s="21"/>
      <c r="W2" s="19"/>
      <c r="X2" s="132" t="s">
        <v>105</v>
      </c>
      <c r="Y2" s="133"/>
      <c r="Z2" s="130"/>
      <c r="AA2" s="13" t="s">
        <v>13</v>
      </c>
      <c r="AB2" s="14"/>
      <c r="AC2" s="14"/>
      <c r="AD2" s="14"/>
      <c r="AE2" s="20"/>
      <c r="AF2" s="15"/>
      <c r="AG2" s="82"/>
      <c r="AH2" s="22" t="s">
        <v>106</v>
      </c>
      <c r="AI2" s="14"/>
      <c r="AJ2" s="14"/>
      <c r="AK2" s="21"/>
      <c r="AL2" s="19"/>
      <c r="AM2" s="22" t="s">
        <v>104</v>
      </c>
      <c r="AN2" s="14"/>
      <c r="AO2" s="14"/>
      <c r="AP2" s="14"/>
      <c r="AQ2" s="20"/>
      <c r="AR2" s="21"/>
      <c r="AS2" s="13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1"/>
      <c r="D4" s="2"/>
      <c r="E4" s="28"/>
      <c r="F4" s="28"/>
      <c r="G4" s="28"/>
      <c r="H4" s="30"/>
      <c r="I4" s="28"/>
      <c r="J4" s="32"/>
      <c r="K4" s="33"/>
      <c r="L4" s="103"/>
      <c r="M4" s="18"/>
      <c r="N4" s="18"/>
      <c r="O4" s="18"/>
      <c r="P4" s="23"/>
      <c r="Q4" s="28"/>
      <c r="R4" s="28"/>
      <c r="S4" s="30"/>
      <c r="T4" s="28"/>
      <c r="U4" s="28"/>
      <c r="V4" s="135"/>
      <c r="W4" s="33"/>
      <c r="X4" s="28">
        <v>1999</v>
      </c>
      <c r="Y4" s="28" t="s">
        <v>34</v>
      </c>
      <c r="Z4" s="2" t="s">
        <v>45</v>
      </c>
      <c r="AA4" s="28"/>
      <c r="AB4" s="28"/>
      <c r="AC4" s="28"/>
      <c r="AD4" s="28"/>
      <c r="AE4" s="28"/>
      <c r="AF4" s="50"/>
      <c r="AG4" s="23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6"/>
      <c r="AS4" s="10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1"/>
      <c r="D5" s="2"/>
      <c r="E5" s="28"/>
      <c r="F5" s="28"/>
      <c r="G5" s="28"/>
      <c r="H5" s="30"/>
      <c r="I5" s="28"/>
      <c r="J5" s="32"/>
      <c r="K5" s="33"/>
      <c r="L5" s="103"/>
      <c r="M5" s="18"/>
      <c r="N5" s="18"/>
      <c r="O5" s="18"/>
      <c r="P5" s="23"/>
      <c r="Q5" s="28"/>
      <c r="R5" s="28"/>
      <c r="S5" s="30"/>
      <c r="T5" s="28"/>
      <c r="U5" s="28"/>
      <c r="V5" s="135"/>
      <c r="W5" s="33"/>
      <c r="X5" s="28"/>
      <c r="Y5" s="28"/>
      <c r="Z5" s="2"/>
      <c r="AA5" s="28"/>
      <c r="AB5" s="28"/>
      <c r="AC5" s="28"/>
      <c r="AD5" s="28"/>
      <c r="AE5" s="28"/>
      <c r="AF5" s="50"/>
      <c r="AG5" s="23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6"/>
      <c r="AS5" s="10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>
        <v>2002</v>
      </c>
      <c r="C6" s="31" t="s">
        <v>39</v>
      </c>
      <c r="D6" s="2" t="s">
        <v>37</v>
      </c>
      <c r="E6" s="28">
        <v>16</v>
      </c>
      <c r="F6" s="28">
        <v>1</v>
      </c>
      <c r="G6" s="28">
        <v>3</v>
      </c>
      <c r="H6" s="30">
        <v>9</v>
      </c>
      <c r="I6" s="28">
        <v>50</v>
      </c>
      <c r="J6" s="32">
        <v>0.51500000000000001</v>
      </c>
      <c r="K6" s="33">
        <v>97</v>
      </c>
      <c r="L6" s="103"/>
      <c r="M6" s="18"/>
      <c r="N6" s="18"/>
      <c r="O6" s="18"/>
      <c r="P6" s="23"/>
      <c r="Q6" s="28"/>
      <c r="R6" s="28"/>
      <c r="S6" s="30"/>
      <c r="T6" s="28"/>
      <c r="U6" s="28"/>
      <c r="V6" s="135"/>
      <c r="W6" s="33"/>
      <c r="X6" s="28">
        <v>2002</v>
      </c>
      <c r="Y6" s="28" t="s">
        <v>43</v>
      </c>
      <c r="Z6" s="2" t="s">
        <v>47</v>
      </c>
      <c r="AA6" s="28">
        <v>2</v>
      </c>
      <c r="AB6" s="28">
        <v>0</v>
      </c>
      <c r="AC6" s="28">
        <v>0</v>
      </c>
      <c r="AD6" s="28">
        <v>4</v>
      </c>
      <c r="AE6" s="28">
        <v>13</v>
      </c>
      <c r="AF6" s="50">
        <v>0.92849999999999999</v>
      </c>
      <c r="AG6" s="23">
        <v>14</v>
      </c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6"/>
      <c r="AS6" s="10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>
        <v>2003</v>
      </c>
      <c r="C7" s="31" t="s">
        <v>36</v>
      </c>
      <c r="D7" s="2" t="s">
        <v>37</v>
      </c>
      <c r="E7" s="28">
        <v>20</v>
      </c>
      <c r="F7" s="28">
        <v>1</v>
      </c>
      <c r="G7" s="28">
        <v>4</v>
      </c>
      <c r="H7" s="30">
        <v>17</v>
      </c>
      <c r="I7" s="28">
        <v>44</v>
      </c>
      <c r="J7" s="32">
        <v>0.436</v>
      </c>
      <c r="K7" s="33">
        <v>101</v>
      </c>
      <c r="L7" s="103"/>
      <c r="M7" s="18"/>
      <c r="N7" s="18"/>
      <c r="O7" s="18"/>
      <c r="P7" s="23"/>
      <c r="Q7" s="28"/>
      <c r="R7" s="28"/>
      <c r="S7" s="30"/>
      <c r="T7" s="28"/>
      <c r="U7" s="28"/>
      <c r="V7" s="135"/>
      <c r="W7" s="33"/>
      <c r="X7" s="28"/>
      <c r="Y7" s="31"/>
      <c r="Z7" s="2"/>
      <c r="AA7" s="28"/>
      <c r="AB7" s="28"/>
      <c r="AC7" s="28"/>
      <c r="AD7" s="30"/>
      <c r="AE7" s="28"/>
      <c r="AF7" s="32"/>
      <c r="AG7" s="33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6"/>
      <c r="AS7" s="10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1"/>
      <c r="D8" s="2"/>
      <c r="E8" s="28"/>
      <c r="F8" s="28"/>
      <c r="G8" s="28"/>
      <c r="H8" s="30"/>
      <c r="I8" s="28"/>
      <c r="J8" s="32"/>
      <c r="K8" s="33"/>
      <c r="L8" s="103"/>
      <c r="M8" s="18"/>
      <c r="N8" s="18"/>
      <c r="O8" s="18"/>
      <c r="P8" s="23"/>
      <c r="Q8" s="28"/>
      <c r="R8" s="28"/>
      <c r="S8" s="30"/>
      <c r="T8" s="28"/>
      <c r="U8" s="28"/>
      <c r="V8" s="135"/>
      <c r="W8" s="33"/>
      <c r="X8" s="28">
        <v>2004</v>
      </c>
      <c r="Y8" s="28" t="s">
        <v>111</v>
      </c>
      <c r="Z8" s="2" t="s">
        <v>46</v>
      </c>
      <c r="AA8" s="28">
        <v>16</v>
      </c>
      <c r="AB8" s="28">
        <v>1</v>
      </c>
      <c r="AC8" s="28">
        <v>6</v>
      </c>
      <c r="AD8" s="28">
        <v>16</v>
      </c>
      <c r="AE8" s="28">
        <v>78</v>
      </c>
      <c r="AF8" s="50">
        <v>0.65539999999999998</v>
      </c>
      <c r="AG8" s="23">
        <v>119</v>
      </c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6"/>
      <c r="AS8" s="10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1"/>
      <c r="D9" s="2"/>
      <c r="E9" s="28"/>
      <c r="F9" s="28"/>
      <c r="G9" s="28"/>
      <c r="H9" s="30"/>
      <c r="I9" s="28"/>
      <c r="J9" s="32"/>
      <c r="K9" s="33"/>
      <c r="L9" s="103"/>
      <c r="M9" s="18"/>
      <c r="N9" s="18"/>
      <c r="O9" s="18"/>
      <c r="P9" s="23"/>
      <c r="Q9" s="28"/>
      <c r="R9" s="28"/>
      <c r="S9" s="30"/>
      <c r="T9" s="28"/>
      <c r="U9" s="28"/>
      <c r="V9" s="135"/>
      <c r="W9" s="33"/>
      <c r="X9" s="28"/>
      <c r="Y9" s="31"/>
      <c r="Z9" s="2"/>
      <c r="AA9" s="28"/>
      <c r="AB9" s="28"/>
      <c r="AC9" s="28"/>
      <c r="AD9" s="30"/>
      <c r="AE9" s="28"/>
      <c r="AF9" s="32"/>
      <c r="AG9" s="33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6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2018</v>
      </c>
      <c r="C10" s="31" t="s">
        <v>43</v>
      </c>
      <c r="D10" s="2" t="s">
        <v>45</v>
      </c>
      <c r="E10" s="28">
        <v>3</v>
      </c>
      <c r="F10" s="28">
        <v>1</v>
      </c>
      <c r="G10" s="28">
        <v>5</v>
      </c>
      <c r="H10" s="30">
        <v>5</v>
      </c>
      <c r="I10" s="28">
        <v>17</v>
      </c>
      <c r="J10" s="50">
        <v>0.85</v>
      </c>
      <c r="K10" s="40">
        <v>20</v>
      </c>
      <c r="L10" s="103"/>
      <c r="M10" s="18"/>
      <c r="N10" s="18"/>
      <c r="O10" s="18"/>
      <c r="P10" s="23"/>
      <c r="Q10" s="28"/>
      <c r="R10" s="28"/>
      <c r="S10" s="30"/>
      <c r="T10" s="28"/>
      <c r="U10" s="28"/>
      <c r="V10" s="135"/>
      <c r="W10" s="33"/>
      <c r="X10" s="28">
        <v>2018</v>
      </c>
      <c r="Y10" s="31" t="s">
        <v>34</v>
      </c>
      <c r="Z10" s="2" t="s">
        <v>112</v>
      </c>
      <c r="AA10" s="28">
        <v>1</v>
      </c>
      <c r="AB10" s="28">
        <v>0</v>
      </c>
      <c r="AC10" s="28">
        <v>0</v>
      </c>
      <c r="AD10" s="30">
        <v>5</v>
      </c>
      <c r="AE10" s="28">
        <v>5</v>
      </c>
      <c r="AF10" s="50">
        <v>0.83330000000000004</v>
      </c>
      <c r="AG10" s="23">
        <v>6</v>
      </c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6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/>
      <c r="C11" s="31"/>
      <c r="D11" s="2"/>
      <c r="E11" s="28"/>
      <c r="F11" s="28"/>
      <c r="G11" s="28"/>
      <c r="H11" s="30"/>
      <c r="I11" s="28"/>
      <c r="J11" s="32"/>
      <c r="K11" s="33"/>
      <c r="L11" s="103"/>
      <c r="M11" s="18"/>
      <c r="N11" s="18"/>
      <c r="O11" s="18"/>
      <c r="P11" s="23"/>
      <c r="Q11" s="28"/>
      <c r="R11" s="28"/>
      <c r="S11" s="30"/>
      <c r="T11" s="28"/>
      <c r="U11" s="28"/>
      <c r="V11" s="135"/>
      <c r="W11" s="33"/>
      <c r="X11" s="28"/>
      <c r="Y11" s="31"/>
      <c r="Z11" s="2"/>
      <c r="AA11" s="28"/>
      <c r="AB11" s="28"/>
      <c r="AC11" s="28"/>
      <c r="AD11" s="30"/>
      <c r="AE11" s="28"/>
      <c r="AF11" s="32"/>
      <c r="AG11" s="33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136"/>
      <c r="AS11" s="10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/>
      <c r="C12" s="28"/>
      <c r="D12" s="2"/>
      <c r="E12" s="28"/>
      <c r="F12" s="28"/>
      <c r="G12" s="28"/>
      <c r="H12" s="28"/>
      <c r="I12" s="28"/>
      <c r="J12" s="32"/>
      <c r="K12" s="33"/>
      <c r="L12" s="103"/>
      <c r="M12" s="18"/>
      <c r="N12" s="18"/>
      <c r="O12" s="18"/>
      <c r="P12" s="23"/>
      <c r="Q12" s="28"/>
      <c r="R12" s="28"/>
      <c r="S12" s="30"/>
      <c r="T12" s="28"/>
      <c r="U12" s="28"/>
      <c r="V12" s="135"/>
      <c r="W12" s="33"/>
      <c r="X12" s="173">
        <v>2021</v>
      </c>
      <c r="Y12" s="173" t="s">
        <v>36</v>
      </c>
      <c r="Z12" s="174" t="s">
        <v>45</v>
      </c>
      <c r="AA12" s="173">
        <v>9</v>
      </c>
      <c r="AB12" s="173">
        <v>0</v>
      </c>
      <c r="AC12" s="173">
        <v>3</v>
      </c>
      <c r="AD12" s="173">
        <v>4</v>
      </c>
      <c r="AE12" s="173">
        <v>19</v>
      </c>
      <c r="AF12" s="175">
        <v>0.44190000000000002</v>
      </c>
      <c r="AG12" s="176">
        <v>43</v>
      </c>
      <c r="AH12" s="18"/>
      <c r="AI12" s="18"/>
      <c r="AJ12" s="18"/>
      <c r="AK12" s="18"/>
      <c r="AL12" s="40"/>
      <c r="AM12" s="173">
        <v>1</v>
      </c>
      <c r="AN12" s="173">
        <v>0</v>
      </c>
      <c r="AO12" s="173">
        <v>0</v>
      </c>
      <c r="AP12" s="173">
        <v>0</v>
      </c>
      <c r="AQ12" s="173">
        <v>1</v>
      </c>
      <c r="AR12" s="175">
        <v>0.25</v>
      </c>
      <c r="AS12" s="176">
        <v>4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72" t="s">
        <v>107</v>
      </c>
      <c r="C13" s="137"/>
      <c r="D13" s="138"/>
      <c r="E13" s="139">
        <f>SUM(E6:E12)</f>
        <v>39</v>
      </c>
      <c r="F13" s="139">
        <f>SUM(F6:F12)</f>
        <v>3</v>
      </c>
      <c r="G13" s="139">
        <f>SUM(G6:G12)</f>
        <v>12</v>
      </c>
      <c r="H13" s="139">
        <f>SUM(H6:H12)</f>
        <v>31</v>
      </c>
      <c r="I13" s="139">
        <f>SUM(I6:I12)</f>
        <v>111</v>
      </c>
      <c r="J13" s="140">
        <f>PRODUCT(I13/K13)</f>
        <v>0.50917431192660545</v>
      </c>
      <c r="K13" s="82">
        <f>SUM(K6:K12)</f>
        <v>218</v>
      </c>
      <c r="L13" s="22"/>
      <c r="M13" s="20"/>
      <c r="N13" s="106"/>
      <c r="O13" s="107"/>
      <c r="P13" s="23"/>
      <c r="Q13" s="139">
        <f>SUM(Q6:Q12)</f>
        <v>0</v>
      </c>
      <c r="R13" s="139">
        <f>SUM(R6:R12)</f>
        <v>0</v>
      </c>
      <c r="S13" s="139">
        <f>SUM(S6:S12)</f>
        <v>0</v>
      </c>
      <c r="T13" s="139">
        <f>SUM(T6:T12)</f>
        <v>0</v>
      </c>
      <c r="U13" s="139">
        <f>SUM(U6:U12)</f>
        <v>0</v>
      </c>
      <c r="V13" s="38">
        <v>0</v>
      </c>
      <c r="W13" s="82">
        <f>SUM(W6:W12)</f>
        <v>0</v>
      </c>
      <c r="X13" s="16" t="s">
        <v>107</v>
      </c>
      <c r="Y13" s="17"/>
      <c r="Z13" s="15"/>
      <c r="AA13" s="139">
        <f>SUM(AA6:AA12)</f>
        <v>28</v>
      </c>
      <c r="AB13" s="139">
        <f>SUM(AB6:AB12)</f>
        <v>1</v>
      </c>
      <c r="AC13" s="139">
        <f>SUM(AC6:AC12)</f>
        <v>9</v>
      </c>
      <c r="AD13" s="139">
        <f>SUM(AD6:AD12)</f>
        <v>29</v>
      </c>
      <c r="AE13" s="139">
        <f>SUM(AE6:AE12)</f>
        <v>115</v>
      </c>
      <c r="AF13" s="140">
        <f>PRODUCT(AE13/AG13)</f>
        <v>0.63186813186813184</v>
      </c>
      <c r="AG13" s="82">
        <f>SUM(AG6:AG12)</f>
        <v>182</v>
      </c>
      <c r="AH13" s="22"/>
      <c r="AI13" s="20"/>
      <c r="AJ13" s="106"/>
      <c r="AK13" s="107"/>
      <c r="AL13" s="23"/>
      <c r="AM13" s="139">
        <f>SUM(AM6:AM12)</f>
        <v>1</v>
      </c>
      <c r="AN13" s="139">
        <f>SUM(AN6:AN12)</f>
        <v>0</v>
      </c>
      <c r="AO13" s="139">
        <f>SUM(AO6:AO12)</f>
        <v>0</v>
      </c>
      <c r="AP13" s="139">
        <f>SUM(AP6:AP12)</f>
        <v>0</v>
      </c>
      <c r="AQ13" s="139">
        <f>SUM(AQ6:AQ12)</f>
        <v>1</v>
      </c>
      <c r="AR13" s="140">
        <f>PRODUCT(AQ13/AS13)</f>
        <v>0.25</v>
      </c>
      <c r="AS13" s="134">
        <f>SUM(AS6:AS12)</f>
        <v>4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3"/>
      <c r="L14" s="23"/>
      <c r="M14" s="23"/>
      <c r="N14" s="23"/>
      <c r="O14" s="23"/>
      <c r="P14" s="40"/>
      <c r="Q14" s="40"/>
      <c r="R14" s="43"/>
      <c r="S14" s="40"/>
      <c r="T14" s="40"/>
      <c r="U14" s="23"/>
      <c r="V14" s="23"/>
      <c r="W14" s="33"/>
      <c r="X14" s="40"/>
      <c r="Y14" s="40"/>
      <c r="Z14" s="40"/>
      <c r="AA14" s="40"/>
      <c r="AB14" s="40"/>
      <c r="AC14" s="40"/>
      <c r="AD14" s="40"/>
      <c r="AE14" s="40"/>
      <c r="AF14" s="41"/>
      <c r="AG14" s="33"/>
      <c r="AH14" s="23"/>
      <c r="AI14" s="23"/>
      <c r="AJ14" s="23"/>
      <c r="AK14" s="23"/>
      <c r="AL14" s="40"/>
      <c r="AM14" s="40"/>
      <c r="AN14" s="43"/>
      <c r="AO14" s="40"/>
      <c r="AP14" s="40"/>
      <c r="AQ14" s="23"/>
      <c r="AR14" s="23"/>
      <c r="AS14" s="3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1" t="s">
        <v>108</v>
      </c>
      <c r="C15" s="142"/>
      <c r="D15" s="14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109</v>
      </c>
      <c r="O15" s="18" t="s">
        <v>110</v>
      </c>
      <c r="Q15" s="43"/>
      <c r="R15" s="43" t="s">
        <v>48</v>
      </c>
      <c r="S15" s="43"/>
      <c r="T15" s="40" t="s">
        <v>102</v>
      </c>
      <c r="U15" s="23"/>
      <c r="V15" s="33"/>
      <c r="W15" s="33"/>
      <c r="X15" s="144"/>
      <c r="Y15" s="144"/>
      <c r="Z15" s="144"/>
      <c r="AA15" s="144"/>
      <c r="AB15" s="144"/>
      <c r="AC15" s="43"/>
      <c r="AD15" s="43"/>
      <c r="AE15" s="43"/>
      <c r="AF15" s="40"/>
      <c r="AG15" s="40"/>
      <c r="AH15" s="40"/>
      <c r="AI15" s="40"/>
      <c r="AJ15" s="40"/>
      <c r="AK15" s="40"/>
      <c r="AM15" s="33"/>
      <c r="AN15" s="144"/>
      <c r="AO15" s="144"/>
      <c r="AP15" s="144"/>
      <c r="AQ15" s="144"/>
      <c r="AR15" s="144"/>
      <c r="AS15" s="144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12</v>
      </c>
      <c r="C16" s="12"/>
      <c r="D16" s="48"/>
      <c r="E16" s="145">
        <v>24</v>
      </c>
      <c r="F16" s="145">
        <v>0</v>
      </c>
      <c r="G16" s="145">
        <v>3</v>
      </c>
      <c r="H16" s="145">
        <v>11</v>
      </c>
      <c r="I16" s="145">
        <v>38</v>
      </c>
      <c r="J16" s="146">
        <v>0.50700000000000001</v>
      </c>
      <c r="K16" s="40">
        <f>PRODUCT(I16/J16)</f>
        <v>74.950690335305723</v>
      </c>
      <c r="L16" s="147">
        <f>PRODUCT((F16+G16)/E16)</f>
        <v>0.125</v>
      </c>
      <c r="M16" s="147">
        <f>PRODUCT(H16/E16)</f>
        <v>0.45833333333333331</v>
      </c>
      <c r="N16" s="147">
        <f>PRODUCT((F16+G16+H16)/E16)</f>
        <v>0.58333333333333337</v>
      </c>
      <c r="O16" s="147">
        <f>PRODUCT(I16/E16)</f>
        <v>1.5833333333333333</v>
      </c>
      <c r="Q16" s="43"/>
      <c r="R16" s="43"/>
      <c r="S16" s="43"/>
      <c r="T16" s="40" t="s">
        <v>49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48" t="s">
        <v>52</v>
      </c>
      <c r="C17" s="149"/>
      <c r="D17" s="150"/>
      <c r="E17" s="145">
        <f>PRODUCT(E13+Q13)</f>
        <v>39</v>
      </c>
      <c r="F17" s="145">
        <f>PRODUCT(F13+R13)</f>
        <v>3</v>
      </c>
      <c r="G17" s="145">
        <f>PRODUCT(G13+S13)</f>
        <v>12</v>
      </c>
      <c r="H17" s="145">
        <f>PRODUCT(H13+T13)</f>
        <v>31</v>
      </c>
      <c r="I17" s="145">
        <f>PRODUCT(I13+U13)</f>
        <v>111</v>
      </c>
      <c r="J17" s="146">
        <f>PRODUCT(I17/K17)</f>
        <v>0.50917431192660545</v>
      </c>
      <c r="K17" s="40">
        <f>PRODUCT(K13+W13)</f>
        <v>218</v>
      </c>
      <c r="L17" s="147">
        <f>PRODUCT((F17+G17)/E17)</f>
        <v>0.38461538461538464</v>
      </c>
      <c r="M17" s="147">
        <f>PRODUCT(H17/E17)</f>
        <v>0.79487179487179482</v>
      </c>
      <c r="N17" s="147">
        <f>PRODUCT((F17+G17+H17)/E17)</f>
        <v>1.1794871794871795</v>
      </c>
      <c r="O17" s="147">
        <f>PRODUCT(I17/E17)</f>
        <v>2.8461538461538463</v>
      </c>
      <c r="Q17" s="43"/>
      <c r="R17" s="43"/>
      <c r="S17" s="43"/>
      <c r="T17" s="40" t="s">
        <v>114</v>
      </c>
      <c r="U17" s="40"/>
      <c r="V17" s="40"/>
      <c r="W17" s="40"/>
      <c r="X17" s="40"/>
      <c r="Y17" s="40"/>
      <c r="Z17" s="40"/>
      <c r="AA17" s="40"/>
      <c r="AB17" s="40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6" t="s">
        <v>105</v>
      </c>
      <c r="C18" s="129"/>
      <c r="D18" s="151"/>
      <c r="E18" s="145">
        <f>PRODUCT(AA13+AM13)</f>
        <v>29</v>
      </c>
      <c r="F18" s="145">
        <f>PRODUCT(AB13+AN13)</f>
        <v>1</v>
      </c>
      <c r="G18" s="145">
        <f>PRODUCT(AC13+AO13)</f>
        <v>9</v>
      </c>
      <c r="H18" s="145">
        <f>PRODUCT(AD13+AP13)</f>
        <v>29</v>
      </c>
      <c r="I18" s="145">
        <f>PRODUCT(AE13+AQ13)</f>
        <v>116</v>
      </c>
      <c r="J18" s="146">
        <f>PRODUCT(I18/K18)</f>
        <v>0.62365591397849462</v>
      </c>
      <c r="K18" s="23">
        <f>PRODUCT(AG13+AS13)</f>
        <v>186</v>
      </c>
      <c r="L18" s="147">
        <f>PRODUCT((F18+G18)/E18)</f>
        <v>0.34482758620689657</v>
      </c>
      <c r="M18" s="147">
        <f>PRODUCT(H18/E18)</f>
        <v>1</v>
      </c>
      <c r="N18" s="147">
        <f>PRODUCT((F18+G18+H18)/E18)</f>
        <v>1.3448275862068966</v>
      </c>
      <c r="O18" s="147">
        <f>PRODUCT(I18/E18)</f>
        <v>4</v>
      </c>
      <c r="Q18" s="43"/>
      <c r="R18" s="43"/>
      <c r="S18" s="40"/>
      <c r="T18" s="40" t="s">
        <v>50</v>
      </c>
      <c r="U18" s="23"/>
      <c r="V18" s="23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52" t="s">
        <v>107</v>
      </c>
      <c r="C19" s="153"/>
      <c r="D19" s="154"/>
      <c r="E19" s="145">
        <f>SUM(E16:E18)</f>
        <v>92</v>
      </c>
      <c r="F19" s="145">
        <f t="shared" ref="F19:I19" si="0">SUM(F16:F18)</f>
        <v>4</v>
      </c>
      <c r="G19" s="145">
        <f t="shared" si="0"/>
        <v>24</v>
      </c>
      <c r="H19" s="145">
        <f t="shared" si="0"/>
        <v>71</v>
      </c>
      <c r="I19" s="145">
        <f t="shared" si="0"/>
        <v>265</v>
      </c>
      <c r="J19" s="146">
        <f>PRODUCT(I19/K19)</f>
        <v>0.55329286573212322</v>
      </c>
      <c r="K19" s="40">
        <f>SUM(K16:K18)</f>
        <v>478.95069033530569</v>
      </c>
      <c r="L19" s="147">
        <f>PRODUCT((F19+G19)/E19)</f>
        <v>0.30434782608695654</v>
      </c>
      <c r="M19" s="147">
        <f>PRODUCT(H19/E19)</f>
        <v>0.77173913043478259</v>
      </c>
      <c r="N19" s="147">
        <f>PRODUCT((F19+G19+H19)/E19)</f>
        <v>1.076086956521739</v>
      </c>
      <c r="O19" s="147">
        <f>PRODUCT(I19/E19)</f>
        <v>2.8804347826086958</v>
      </c>
      <c r="Q19" s="23"/>
      <c r="R19" s="23"/>
      <c r="S19" s="23"/>
      <c r="T19" s="40" t="s">
        <v>51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3"/>
      <c r="AL184" s="23"/>
    </row>
    <row r="185" spans="12:57" x14ac:dyDescent="0.25"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sortState ref="B10:AJ12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5" customWidth="1"/>
    <col min="3" max="3" width="25" style="64" customWidth="1"/>
    <col min="4" max="4" width="10.5703125" style="93" customWidth="1"/>
    <col min="5" max="5" width="8.85546875" style="93" customWidth="1"/>
    <col min="6" max="6" width="0.7109375" style="33" customWidth="1"/>
    <col min="7" max="16" width="5.28515625" style="64" customWidth="1"/>
    <col min="17" max="21" width="6.7109375" style="119" customWidth="1"/>
    <col min="22" max="22" width="10.5703125" style="64" customWidth="1"/>
    <col min="23" max="23" width="22.28515625" style="93" customWidth="1"/>
    <col min="24" max="24" width="9.7109375" style="64" customWidth="1"/>
    <col min="25" max="30" width="9.140625" style="94"/>
  </cols>
  <sheetData>
    <row r="1" spans="1:30" ht="18.75" x14ac:dyDescent="0.3">
      <c r="A1" s="1"/>
      <c r="B1" s="95" t="s">
        <v>77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3"/>
      <c r="R1" s="113"/>
      <c r="S1" s="113"/>
      <c r="T1" s="113"/>
      <c r="U1" s="113"/>
      <c r="V1" s="69"/>
      <c r="W1" s="73"/>
      <c r="X1" s="66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33</v>
      </c>
      <c r="C2" s="5" t="s">
        <v>78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"/>
      <c r="W2" s="77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22" t="s">
        <v>53</v>
      </c>
      <c r="C3" s="22" t="s">
        <v>54</v>
      </c>
      <c r="D3" s="16" t="s">
        <v>55</v>
      </c>
      <c r="E3" s="21" t="s">
        <v>1</v>
      </c>
      <c r="F3" s="23"/>
      <c r="G3" s="18" t="s">
        <v>56</v>
      </c>
      <c r="H3" s="15" t="s">
        <v>57</v>
      </c>
      <c r="I3" s="15" t="s">
        <v>31</v>
      </c>
      <c r="J3" s="17" t="s">
        <v>58</v>
      </c>
      <c r="K3" s="17" t="s">
        <v>59</v>
      </c>
      <c r="L3" s="17" t="s">
        <v>60</v>
      </c>
      <c r="M3" s="18" t="s">
        <v>61</v>
      </c>
      <c r="N3" s="18" t="s">
        <v>30</v>
      </c>
      <c r="O3" s="15" t="s">
        <v>62</v>
      </c>
      <c r="P3" s="18" t="s">
        <v>57</v>
      </c>
      <c r="Q3" s="103" t="s">
        <v>17</v>
      </c>
      <c r="R3" s="103">
        <v>1</v>
      </c>
      <c r="S3" s="103">
        <v>2</v>
      </c>
      <c r="T3" s="103">
        <v>3</v>
      </c>
      <c r="U3" s="103" t="s">
        <v>63</v>
      </c>
      <c r="V3" s="17" t="s">
        <v>22</v>
      </c>
      <c r="W3" s="16" t="s">
        <v>64</v>
      </c>
      <c r="X3" s="16" t="s">
        <v>65</v>
      </c>
      <c r="Y3" s="74"/>
      <c r="Z3" s="74"/>
      <c r="AA3" s="74"/>
      <c r="AB3" s="74"/>
      <c r="AC3" s="74"/>
      <c r="AD3" s="74"/>
    </row>
    <row r="4" spans="1:30" x14ac:dyDescent="0.25">
      <c r="A4" s="1"/>
      <c r="B4" s="78" t="s">
        <v>73</v>
      </c>
      <c r="C4" s="79" t="s">
        <v>74</v>
      </c>
      <c r="D4" s="80" t="s">
        <v>69</v>
      </c>
      <c r="E4" s="81"/>
      <c r="F4" s="82"/>
      <c r="G4" s="83">
        <v>1</v>
      </c>
      <c r="H4" s="84"/>
      <c r="I4" s="83"/>
      <c r="J4" s="85"/>
      <c r="K4" s="85"/>
      <c r="L4" s="85"/>
      <c r="M4" s="85">
        <v>1</v>
      </c>
      <c r="N4" s="83"/>
      <c r="O4" s="84"/>
      <c r="P4" s="84">
        <v>1</v>
      </c>
      <c r="Q4" s="115"/>
      <c r="R4" s="115"/>
      <c r="S4" s="115"/>
      <c r="T4" s="115"/>
      <c r="U4" s="115"/>
      <c r="V4" s="86"/>
      <c r="W4" s="79" t="s">
        <v>75</v>
      </c>
      <c r="X4" s="87" t="s">
        <v>76</v>
      </c>
      <c r="Y4" s="74"/>
      <c r="Z4" s="74"/>
      <c r="AA4" s="74"/>
      <c r="AB4" s="74"/>
      <c r="AC4" s="74"/>
      <c r="AD4" s="74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74"/>
      <c r="Z5" s="74"/>
      <c r="AA5" s="74"/>
      <c r="AB5" s="74"/>
      <c r="AC5" s="74"/>
      <c r="AD5" s="74"/>
    </row>
    <row r="6" spans="1:30" x14ac:dyDescent="0.25">
      <c r="A6" s="1"/>
      <c r="B6" s="22" t="s">
        <v>66</v>
      </c>
      <c r="C6" s="22" t="s">
        <v>54</v>
      </c>
      <c r="D6" s="16" t="s">
        <v>55</v>
      </c>
      <c r="E6" s="21" t="s">
        <v>1</v>
      </c>
      <c r="F6" s="23"/>
      <c r="G6" s="18" t="s">
        <v>56</v>
      </c>
      <c r="H6" s="15" t="s">
        <v>57</v>
      </c>
      <c r="I6" s="15" t="s">
        <v>31</v>
      </c>
      <c r="J6" s="17" t="s">
        <v>58</v>
      </c>
      <c r="K6" s="17" t="s">
        <v>59</v>
      </c>
      <c r="L6" s="17" t="s">
        <v>60</v>
      </c>
      <c r="M6" s="18" t="s">
        <v>61</v>
      </c>
      <c r="N6" s="18" t="s">
        <v>30</v>
      </c>
      <c r="O6" s="15" t="s">
        <v>62</v>
      </c>
      <c r="P6" s="18" t="s">
        <v>57</v>
      </c>
      <c r="Q6" s="103" t="s">
        <v>17</v>
      </c>
      <c r="R6" s="103">
        <v>1</v>
      </c>
      <c r="S6" s="103">
        <v>2</v>
      </c>
      <c r="T6" s="103">
        <v>3</v>
      </c>
      <c r="U6" s="103" t="s">
        <v>63</v>
      </c>
      <c r="V6" s="17" t="s">
        <v>22</v>
      </c>
      <c r="W6" s="16" t="s">
        <v>64</v>
      </c>
      <c r="X6" s="16" t="s">
        <v>65</v>
      </c>
      <c r="Y6" s="74"/>
      <c r="Z6" s="74"/>
      <c r="AA6" s="74"/>
      <c r="AB6" s="74"/>
      <c r="AC6" s="74"/>
      <c r="AD6" s="74"/>
    </row>
    <row r="7" spans="1:30" x14ac:dyDescent="0.25">
      <c r="A7" s="1"/>
      <c r="B7" s="78" t="s">
        <v>67</v>
      </c>
      <c r="C7" s="79" t="s">
        <v>68</v>
      </c>
      <c r="D7" s="80" t="s">
        <v>69</v>
      </c>
      <c r="E7" s="128" t="s">
        <v>35</v>
      </c>
      <c r="F7" s="71"/>
      <c r="G7" s="83"/>
      <c r="H7" s="84"/>
      <c r="I7" s="83">
        <v>1</v>
      </c>
      <c r="J7" s="85" t="s">
        <v>72</v>
      </c>
      <c r="K7" s="85">
        <v>1</v>
      </c>
      <c r="L7" s="85"/>
      <c r="M7" s="85">
        <v>1</v>
      </c>
      <c r="N7" s="83"/>
      <c r="O7" s="84"/>
      <c r="P7" s="84">
        <v>2</v>
      </c>
      <c r="Q7" s="115" t="s">
        <v>95</v>
      </c>
      <c r="R7" s="115" t="s">
        <v>96</v>
      </c>
      <c r="S7" s="115" t="s">
        <v>97</v>
      </c>
      <c r="T7" s="115"/>
      <c r="U7" s="115"/>
      <c r="V7" s="86">
        <v>0.5</v>
      </c>
      <c r="W7" s="79" t="s">
        <v>70</v>
      </c>
      <c r="X7" s="87" t="s">
        <v>71</v>
      </c>
      <c r="Y7" s="74"/>
      <c r="Z7" s="74"/>
      <c r="AA7" s="74"/>
      <c r="AB7" s="74"/>
      <c r="AC7" s="74"/>
      <c r="AD7" s="74"/>
    </row>
    <row r="8" spans="1:30" x14ac:dyDescent="0.25">
      <c r="A8" s="9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26"/>
      <c r="R8" s="126"/>
      <c r="S8" s="126"/>
      <c r="T8" s="126"/>
      <c r="U8" s="126"/>
      <c r="V8" s="121"/>
      <c r="W8" s="122"/>
      <c r="X8" s="127"/>
      <c r="Y8" s="74"/>
      <c r="Z8" s="74"/>
      <c r="AA8" s="74"/>
      <c r="AB8" s="74"/>
      <c r="AC8" s="74"/>
      <c r="AD8" s="74"/>
    </row>
    <row r="9" spans="1:30" x14ac:dyDescent="0.25">
      <c r="A9" s="9"/>
      <c r="B9" s="88"/>
      <c r="C9" s="40"/>
      <c r="D9" s="88"/>
      <c r="E9" s="89"/>
      <c r="G9" s="40"/>
      <c r="H9" s="43"/>
      <c r="I9" s="40"/>
      <c r="J9" s="23"/>
      <c r="K9" s="23"/>
      <c r="L9" s="23"/>
      <c r="M9" s="40"/>
      <c r="N9" s="40"/>
      <c r="O9" s="40"/>
      <c r="P9" s="40"/>
      <c r="Q9" s="116"/>
      <c r="R9" s="116"/>
      <c r="S9" s="116"/>
      <c r="T9" s="116"/>
      <c r="U9" s="116"/>
      <c r="V9" s="40"/>
      <c r="W9" s="88"/>
      <c r="X9" s="40"/>
      <c r="Y9" s="74"/>
      <c r="Z9" s="74"/>
      <c r="AA9" s="74"/>
      <c r="AB9" s="74"/>
      <c r="AC9" s="74"/>
      <c r="AD9" s="74"/>
    </row>
    <row r="10" spans="1:30" x14ac:dyDescent="0.25">
      <c r="A10" s="9"/>
      <c r="B10" s="88"/>
      <c r="C10" s="40"/>
      <c r="D10" s="88"/>
      <c r="E10" s="89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16"/>
      <c r="R10" s="116"/>
      <c r="S10" s="116"/>
      <c r="T10" s="116"/>
      <c r="U10" s="116"/>
      <c r="V10" s="40"/>
      <c r="W10" s="88"/>
      <c r="X10" s="40"/>
      <c r="Y10" s="74"/>
      <c r="Z10" s="74"/>
      <c r="AA10" s="74"/>
      <c r="AB10" s="74"/>
      <c r="AC10" s="74"/>
      <c r="AD10" s="74"/>
    </row>
    <row r="11" spans="1:30" x14ac:dyDescent="0.25">
      <c r="A11" s="9"/>
      <c r="B11" s="88"/>
      <c r="C11" s="40"/>
      <c r="D11" s="88"/>
      <c r="E11" s="89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16"/>
      <c r="R11" s="116"/>
      <c r="S11" s="116"/>
      <c r="T11" s="116"/>
      <c r="U11" s="116"/>
      <c r="V11" s="40"/>
      <c r="W11" s="88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88"/>
      <c r="C12" s="40"/>
      <c r="D12" s="88"/>
      <c r="E12" s="89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16"/>
      <c r="R12" s="116"/>
      <c r="S12" s="116"/>
      <c r="T12" s="116"/>
      <c r="U12" s="116"/>
      <c r="V12" s="40"/>
      <c r="W12" s="88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88"/>
      <c r="C13" s="40"/>
      <c r="D13" s="88"/>
      <c r="E13" s="89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16"/>
      <c r="R13" s="116"/>
      <c r="S13" s="116"/>
      <c r="T13" s="116"/>
      <c r="U13" s="116"/>
      <c r="V13" s="40"/>
      <c r="W13" s="88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88"/>
      <c r="C14" s="40"/>
      <c r="D14" s="88"/>
      <c r="E14" s="89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16"/>
      <c r="R14" s="116"/>
      <c r="S14" s="116"/>
      <c r="T14" s="116"/>
      <c r="U14" s="116"/>
      <c r="V14" s="40"/>
      <c r="W14" s="88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88"/>
      <c r="C15" s="40"/>
      <c r="D15" s="88"/>
      <c r="E15" s="89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16"/>
      <c r="R15" s="116"/>
      <c r="S15" s="116"/>
      <c r="T15" s="116"/>
      <c r="U15" s="116"/>
      <c r="V15" s="40"/>
      <c r="W15" s="88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88"/>
      <c r="C16" s="40"/>
      <c r="D16" s="88"/>
      <c r="E16" s="89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16"/>
      <c r="R16" s="116"/>
      <c r="S16" s="116"/>
      <c r="T16" s="116"/>
      <c r="U16" s="116"/>
      <c r="V16" s="40"/>
      <c r="W16" s="88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88"/>
      <c r="C17" s="40"/>
      <c r="D17" s="88"/>
      <c r="E17" s="89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16"/>
      <c r="R17" s="116"/>
      <c r="S17" s="116"/>
      <c r="T17" s="116"/>
      <c r="U17" s="116"/>
      <c r="V17" s="40"/>
      <c r="W17" s="88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88"/>
      <c r="C18" s="40"/>
      <c r="D18" s="88"/>
      <c r="E18" s="89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16"/>
      <c r="R18" s="116"/>
      <c r="S18" s="116"/>
      <c r="T18" s="116"/>
      <c r="U18" s="116"/>
      <c r="V18" s="40"/>
      <c r="W18" s="88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88"/>
      <c r="C19" s="40"/>
      <c r="D19" s="88"/>
      <c r="E19" s="89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16"/>
      <c r="R19" s="116"/>
      <c r="S19" s="116"/>
      <c r="T19" s="116"/>
      <c r="U19" s="116"/>
      <c r="V19" s="40"/>
      <c r="W19" s="88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40"/>
      <c r="C20" s="40"/>
      <c r="D20" s="88"/>
      <c r="E20" s="90"/>
      <c r="F20" s="88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16"/>
      <c r="R20" s="116"/>
      <c r="S20" s="116"/>
      <c r="T20" s="116"/>
      <c r="U20" s="116"/>
      <c r="V20" s="40"/>
      <c r="W20" s="88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40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17"/>
      <c r="R21" s="117"/>
      <c r="S21" s="117"/>
      <c r="T21" s="117"/>
      <c r="U21" s="117"/>
      <c r="V21" s="88"/>
      <c r="W21" s="88"/>
      <c r="X21" s="88"/>
      <c r="Y21" s="74"/>
      <c r="Z21" s="74"/>
      <c r="AA21" s="74"/>
      <c r="AB21" s="74"/>
      <c r="AC21" s="74"/>
      <c r="AD21" s="74"/>
    </row>
    <row r="22" spans="1:30" x14ac:dyDescent="0.25">
      <c r="A22" s="9"/>
      <c r="B22" s="40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17"/>
      <c r="R22" s="117"/>
      <c r="S22" s="117"/>
      <c r="T22" s="117"/>
      <c r="U22" s="117"/>
      <c r="V22" s="88"/>
      <c r="W22" s="88"/>
      <c r="X22" s="88"/>
      <c r="Y22" s="74"/>
      <c r="Z22" s="74"/>
      <c r="AA22" s="74"/>
      <c r="AB22" s="74"/>
      <c r="AC22" s="74"/>
      <c r="AD22" s="74"/>
    </row>
    <row r="23" spans="1:30" x14ac:dyDescent="0.25">
      <c r="A23" s="9"/>
      <c r="B23" s="40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17"/>
      <c r="R23" s="117"/>
      <c r="S23" s="117"/>
      <c r="T23" s="117"/>
      <c r="U23" s="117"/>
      <c r="V23" s="88"/>
      <c r="W23" s="88"/>
      <c r="X23" s="88"/>
      <c r="Y23" s="74"/>
      <c r="Z23" s="74"/>
      <c r="AA23" s="74"/>
      <c r="AB23" s="74"/>
      <c r="AC23" s="74"/>
      <c r="AD23" s="74"/>
    </row>
    <row r="24" spans="1:30" x14ac:dyDescent="0.25">
      <c r="A24" s="9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17"/>
      <c r="R24" s="117"/>
      <c r="S24" s="117"/>
      <c r="T24" s="117"/>
      <c r="U24" s="117"/>
      <c r="V24" s="88"/>
      <c r="W24" s="88"/>
      <c r="X24" s="88"/>
      <c r="Y24" s="74"/>
      <c r="Z24" s="74"/>
      <c r="AA24" s="74"/>
      <c r="AB24" s="74"/>
      <c r="AC24" s="74"/>
      <c r="AD24" s="74"/>
    </row>
    <row r="25" spans="1:30" x14ac:dyDescent="0.25">
      <c r="A25" s="9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17"/>
      <c r="R25" s="117"/>
      <c r="S25" s="117"/>
      <c r="T25" s="117"/>
      <c r="U25" s="117"/>
      <c r="V25" s="88"/>
      <c r="W25" s="88"/>
      <c r="X25" s="88"/>
      <c r="Y25" s="74"/>
      <c r="Z25" s="74"/>
      <c r="AA25" s="74"/>
      <c r="AB25" s="74"/>
      <c r="AC25" s="74"/>
      <c r="AD25" s="74"/>
    </row>
    <row r="26" spans="1:30" x14ac:dyDescent="0.25">
      <c r="A26" s="9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17"/>
      <c r="R26" s="117"/>
      <c r="S26" s="117"/>
      <c r="T26" s="117"/>
      <c r="U26" s="117"/>
      <c r="V26" s="88"/>
      <c r="W26" s="88"/>
      <c r="X26" s="88"/>
      <c r="Y26" s="74"/>
      <c r="Z26" s="74"/>
      <c r="AA26" s="74"/>
      <c r="AB26" s="74"/>
      <c r="AC26" s="74"/>
      <c r="AD26" s="74"/>
    </row>
    <row r="27" spans="1:30" x14ac:dyDescent="0.25">
      <c r="A27" s="9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17"/>
      <c r="R27" s="117"/>
      <c r="S27" s="117"/>
      <c r="T27" s="117"/>
      <c r="U27" s="117"/>
      <c r="V27" s="88"/>
      <c r="W27" s="88"/>
      <c r="X27" s="88"/>
      <c r="Y27" s="74"/>
      <c r="Z27" s="74"/>
      <c r="AA27" s="74"/>
      <c r="AB27" s="74"/>
      <c r="AC27" s="74"/>
      <c r="AD27" s="74"/>
    </row>
    <row r="28" spans="1:30" x14ac:dyDescent="0.25">
      <c r="A28" s="9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17"/>
      <c r="R28" s="117"/>
      <c r="S28" s="117"/>
      <c r="T28" s="117"/>
      <c r="U28" s="117"/>
      <c r="V28" s="88"/>
      <c r="W28" s="88"/>
      <c r="X28" s="88"/>
      <c r="Y28" s="74"/>
      <c r="Z28" s="74"/>
      <c r="AA28" s="74"/>
      <c r="AB28" s="74"/>
      <c r="AC28" s="74"/>
      <c r="AD28" s="74"/>
    </row>
    <row r="29" spans="1:30" x14ac:dyDescent="0.25">
      <c r="A29" s="9"/>
      <c r="B29" s="88"/>
      <c r="C29" s="40"/>
      <c r="D29" s="88"/>
      <c r="E29" s="89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16"/>
      <c r="R29" s="116"/>
      <c r="S29" s="116"/>
      <c r="T29" s="116"/>
      <c r="U29" s="116"/>
      <c r="V29" s="40"/>
      <c r="W29" s="88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88"/>
      <c r="C30" s="40"/>
      <c r="D30" s="88"/>
      <c r="E30" s="89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16"/>
      <c r="R30" s="116"/>
      <c r="S30" s="116"/>
      <c r="T30" s="116"/>
      <c r="U30" s="116"/>
      <c r="V30" s="40"/>
      <c r="W30" s="88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88"/>
      <c r="C31" s="40"/>
      <c r="D31" s="88"/>
      <c r="E31" s="89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16"/>
      <c r="R31" s="116"/>
      <c r="S31" s="116"/>
      <c r="T31" s="116"/>
      <c r="U31" s="116"/>
      <c r="V31" s="40"/>
      <c r="W31" s="91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88"/>
      <c r="C32" s="40"/>
      <c r="D32" s="88"/>
      <c r="E32" s="89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16"/>
      <c r="R32" s="116"/>
      <c r="S32" s="116"/>
      <c r="T32" s="116"/>
      <c r="U32" s="116"/>
      <c r="V32" s="40"/>
      <c r="W32" s="40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88"/>
      <c r="C33" s="40"/>
      <c r="D33" s="88"/>
      <c r="E33" s="89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16"/>
      <c r="R33" s="116"/>
      <c r="S33" s="116"/>
      <c r="T33" s="116"/>
      <c r="U33" s="116"/>
      <c r="V33" s="40"/>
      <c r="W33" s="92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88"/>
      <c r="C34" s="40"/>
      <c r="D34" s="88"/>
      <c r="E34" s="89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16"/>
      <c r="R34" s="116"/>
      <c r="S34" s="116"/>
      <c r="T34" s="116"/>
      <c r="U34" s="116"/>
      <c r="V34" s="40"/>
      <c r="W34" s="88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88"/>
      <c r="C35" s="40"/>
      <c r="D35" s="88"/>
      <c r="E35" s="89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16"/>
      <c r="R35" s="116"/>
      <c r="S35" s="116"/>
      <c r="T35" s="116"/>
      <c r="U35" s="116"/>
      <c r="V35" s="40"/>
      <c r="W35" s="88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88"/>
      <c r="C36" s="40"/>
      <c r="D36" s="88"/>
      <c r="E36" s="89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16"/>
      <c r="R36" s="116"/>
      <c r="S36" s="116"/>
      <c r="T36" s="116"/>
      <c r="U36" s="116"/>
      <c r="V36" s="40"/>
      <c r="W36" s="88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88"/>
      <c r="C37" s="40"/>
      <c r="D37" s="88"/>
      <c r="E37" s="89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16"/>
      <c r="R37" s="116"/>
      <c r="S37" s="116"/>
      <c r="T37" s="116"/>
      <c r="U37" s="116"/>
      <c r="V37" s="40"/>
      <c r="W37" s="88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88"/>
      <c r="C38" s="40"/>
      <c r="D38" s="88"/>
      <c r="E38" s="89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16"/>
      <c r="R38" s="116"/>
      <c r="S38" s="116"/>
      <c r="T38" s="116"/>
      <c r="U38" s="116"/>
      <c r="V38" s="40"/>
      <c r="W38" s="88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88"/>
      <c r="C39" s="40"/>
      <c r="D39" s="88"/>
      <c r="E39" s="89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16"/>
      <c r="R39" s="116"/>
      <c r="S39" s="116"/>
      <c r="T39" s="116"/>
      <c r="U39" s="116"/>
      <c r="V39" s="40"/>
      <c r="W39" s="88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88"/>
      <c r="C40" s="40"/>
      <c r="D40" s="88"/>
      <c r="E40" s="89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16"/>
      <c r="R40" s="116"/>
      <c r="S40" s="116"/>
      <c r="T40" s="116"/>
      <c r="U40" s="116"/>
      <c r="V40" s="40"/>
      <c r="W40" s="88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88"/>
      <c r="C41" s="40"/>
      <c r="D41" s="88"/>
      <c r="E41" s="88"/>
      <c r="F41" s="23"/>
      <c r="G41" s="40"/>
      <c r="H41" s="43"/>
      <c r="I41" s="40"/>
      <c r="J41" s="23"/>
      <c r="K41" s="23"/>
      <c r="L41" s="23"/>
      <c r="M41" s="23"/>
      <c r="N41" s="63"/>
      <c r="O41" s="63"/>
      <c r="P41" s="23"/>
      <c r="Q41" s="118"/>
      <c r="R41" s="118"/>
      <c r="S41" s="118"/>
      <c r="T41" s="118"/>
      <c r="U41" s="118"/>
      <c r="V41" s="23"/>
      <c r="W41" s="88"/>
      <c r="X41" s="23"/>
      <c r="Y41" s="74"/>
      <c r="Z41" s="74"/>
      <c r="AA41" s="74"/>
      <c r="AB41" s="74"/>
      <c r="AC41" s="74"/>
      <c r="AD41" s="74"/>
    </row>
    <row r="42" spans="1:30" x14ac:dyDescent="0.25">
      <c r="A42" s="9"/>
      <c r="B42" s="88"/>
      <c r="C42" s="40"/>
      <c r="D42" s="88"/>
      <c r="E42" s="88"/>
      <c r="F42" s="23"/>
      <c r="G42" s="40"/>
      <c r="H42" s="43"/>
      <c r="I42" s="40"/>
      <c r="J42" s="23"/>
      <c r="K42" s="23"/>
      <c r="L42" s="23"/>
      <c r="M42" s="23"/>
      <c r="N42" s="63"/>
      <c r="O42" s="63"/>
      <c r="P42" s="23"/>
      <c r="Q42" s="118"/>
      <c r="R42" s="118"/>
      <c r="S42" s="118"/>
      <c r="T42" s="118"/>
      <c r="U42" s="118"/>
      <c r="V42" s="23"/>
      <c r="W42" s="88"/>
      <c r="X42" s="23"/>
      <c r="Y42" s="74"/>
      <c r="Z42" s="74"/>
      <c r="AA42" s="74"/>
      <c r="AB42" s="74"/>
      <c r="AC42" s="74"/>
      <c r="AD42" s="74"/>
    </row>
    <row r="43" spans="1:30" x14ac:dyDescent="0.25">
      <c r="A43" s="9"/>
      <c r="B43" s="88"/>
      <c r="C43" s="40"/>
      <c r="D43" s="88"/>
      <c r="E43" s="88"/>
      <c r="F43" s="23"/>
      <c r="G43" s="40"/>
      <c r="H43" s="43"/>
      <c r="I43" s="40"/>
      <c r="J43" s="23"/>
      <c r="K43" s="23"/>
      <c r="L43" s="23"/>
      <c r="M43" s="23"/>
      <c r="N43" s="63"/>
      <c r="O43" s="63"/>
      <c r="P43" s="23"/>
      <c r="Q43" s="118"/>
      <c r="R43" s="118"/>
      <c r="S43" s="118"/>
      <c r="T43" s="118"/>
      <c r="U43" s="118"/>
      <c r="V43" s="23"/>
      <c r="W43" s="88"/>
      <c r="X43" s="23"/>
      <c r="Y43" s="74"/>
      <c r="Z43" s="74"/>
      <c r="AA43" s="74"/>
      <c r="AB43" s="74"/>
      <c r="AC43" s="74"/>
      <c r="AD43" s="74"/>
    </row>
    <row r="44" spans="1:30" x14ac:dyDescent="0.25">
      <c r="A44" s="9"/>
      <c r="B44" s="88"/>
      <c r="C44" s="40"/>
      <c r="D44" s="88"/>
      <c r="E44" s="88"/>
      <c r="F44" s="23"/>
      <c r="G44" s="40"/>
      <c r="H44" s="43"/>
      <c r="I44" s="40"/>
      <c r="J44" s="23"/>
      <c r="K44" s="23"/>
      <c r="L44" s="23"/>
      <c r="M44" s="23"/>
      <c r="N44" s="63"/>
      <c r="O44" s="63"/>
      <c r="P44" s="23"/>
      <c r="Q44" s="118"/>
      <c r="R44" s="118"/>
      <c r="S44" s="118"/>
      <c r="T44" s="118"/>
      <c r="U44" s="118"/>
      <c r="V44" s="23"/>
      <c r="W44" s="88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88"/>
      <c r="C45" s="40"/>
      <c r="D45" s="88"/>
      <c r="E45" s="88"/>
      <c r="F45" s="23"/>
      <c r="G45" s="40"/>
      <c r="H45" s="43"/>
      <c r="I45" s="40"/>
      <c r="J45" s="23"/>
      <c r="K45" s="23"/>
      <c r="L45" s="23"/>
      <c r="M45" s="23"/>
      <c r="N45" s="63"/>
      <c r="O45" s="63"/>
      <c r="P45" s="23"/>
      <c r="Q45" s="118"/>
      <c r="R45" s="118"/>
      <c r="S45" s="118"/>
      <c r="T45" s="118"/>
      <c r="U45" s="118"/>
      <c r="V45" s="23"/>
      <c r="W45" s="88"/>
      <c r="X45" s="23"/>
      <c r="Y45" s="74"/>
      <c r="Z45" s="74"/>
      <c r="AA45" s="74"/>
      <c r="AB45" s="74"/>
      <c r="AC45" s="74"/>
      <c r="AD45" s="74"/>
    </row>
    <row r="46" spans="1:30" x14ac:dyDescent="0.25">
      <c r="A46" s="9"/>
      <c r="B46" s="88"/>
      <c r="C46" s="40"/>
      <c r="D46" s="88"/>
      <c r="E46" s="88"/>
      <c r="F46" s="23"/>
      <c r="G46" s="40"/>
      <c r="H46" s="43"/>
      <c r="I46" s="40"/>
      <c r="J46" s="23"/>
      <c r="K46" s="23"/>
      <c r="L46" s="23"/>
      <c r="M46" s="23"/>
      <c r="N46" s="63"/>
      <c r="O46" s="63"/>
      <c r="P46" s="23"/>
      <c r="Q46" s="118"/>
      <c r="R46" s="118"/>
      <c r="S46" s="118"/>
      <c r="T46" s="118"/>
      <c r="U46" s="118"/>
      <c r="V46" s="23"/>
      <c r="W46" s="88"/>
      <c r="X46" s="23"/>
      <c r="Y46" s="74"/>
      <c r="Z46" s="74"/>
      <c r="AA46" s="74"/>
      <c r="AB46" s="74"/>
      <c r="AC46" s="74"/>
      <c r="AD46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2021-11-29T09:32:51Z</dcterms:modified>
</cp:coreProperties>
</file>